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Running\NWFP Athletic Club\2026\"/>
    </mc:Choice>
  </mc:AlternateContent>
  <xr:revisionPtr revIDLastSave="0" documentId="13_ncr:1_{B43C4409-0850-4C28-BD3B-3211688AC1FE}" xr6:coauthVersionLast="47" xr6:coauthVersionMax="47" xr10:uidLastSave="{00000000-0000-0000-0000-000000000000}"/>
  <bookViews>
    <workbookView xWindow="28680" yWindow="-120" windowWidth="29040" windowHeight="15720" firstSheet="7" activeTab="10" xr2:uid="{E3B3E3DE-EF66-45ED-AD55-362355FC744C}"/>
  </bookViews>
  <sheets>
    <sheet name="Individual Championship" sheetId="1" r:id="rId1"/>
    <sheet name="Team Championship" sheetId="2" r:id="rId2"/>
    <sheet name="Athlete of Steel" sheetId="11" r:id="rId3"/>
    <sheet name="Entrants Results" sheetId="12" r:id="rId4"/>
    <sheet name="Wythenshawe Parkrun" sheetId="8" r:id="rId5"/>
    <sheet name="Cheshire Spring Half Marathon" sheetId="4" r:id="rId6"/>
    <sheet name="Oldham Parkrun" sheetId="10" r:id="rId7"/>
    <sheet name="Yarrow River Bluebell 10k" sheetId="5" r:id="rId8"/>
    <sheet name="Tatton 10k" sheetId="6" r:id="rId9"/>
    <sheet name="West Cheshire 10 Mile" sheetId="7" r:id="rId10"/>
    <sheet name="Lyme Park Parkrun" sheetId="9" r:id="rId11"/>
    <sheet name="Haigh Woodland Parkrun" sheetId="3" r:id="rId12"/>
    <sheet name="Freedom Marathon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7" i="1" l="1"/>
  <c r="R27" i="1"/>
  <c r="L27" i="1"/>
  <c r="K27" i="1"/>
  <c r="J27" i="1"/>
  <c r="I27" i="1"/>
  <c r="H27" i="1"/>
  <c r="G27" i="1"/>
  <c r="F27" i="1"/>
  <c r="E27" i="1"/>
  <c r="D27" i="1"/>
  <c r="C27" i="1"/>
  <c r="B27" i="1"/>
  <c r="H28" i="11"/>
  <c r="F28" i="11"/>
  <c r="D28" i="11"/>
  <c r="C28" i="11"/>
  <c r="B28" i="11"/>
  <c r="F104" i="11"/>
  <c r="F103" i="11"/>
  <c r="F8" i="11"/>
  <c r="F25" i="11"/>
  <c r="F102" i="11"/>
  <c r="F17" i="11"/>
  <c r="F15" i="11"/>
  <c r="F101" i="11"/>
  <c r="F12" i="11"/>
  <c r="F100" i="11"/>
  <c r="F20" i="11"/>
  <c r="F29" i="11"/>
  <c r="F99" i="11"/>
  <c r="F19" i="11"/>
  <c r="F98" i="11"/>
  <c r="F97" i="11"/>
  <c r="F96" i="11"/>
  <c r="F95" i="11"/>
  <c r="F94" i="11"/>
  <c r="F93" i="11"/>
  <c r="F21" i="11"/>
  <c r="F92" i="11"/>
  <c r="F91" i="11"/>
  <c r="F32" i="11"/>
  <c r="F90" i="11"/>
  <c r="F35" i="11"/>
  <c r="F89" i="11"/>
  <c r="F88" i="11"/>
  <c r="F87" i="11"/>
  <c r="F6" i="11"/>
  <c r="F86" i="11"/>
  <c r="F85" i="11"/>
  <c r="F84" i="11"/>
  <c r="F83" i="11"/>
  <c r="F4" i="11"/>
  <c r="F82" i="11"/>
  <c r="F40" i="11"/>
  <c r="F81" i="11"/>
  <c r="F18" i="11"/>
  <c r="F80" i="11"/>
  <c r="F79" i="11"/>
  <c r="F78" i="11"/>
  <c r="F77" i="11"/>
  <c r="F76" i="11"/>
  <c r="F39" i="11"/>
  <c r="F75" i="11"/>
  <c r="F74" i="11"/>
  <c r="F73" i="11"/>
  <c r="F16" i="11"/>
  <c r="F72" i="11"/>
  <c r="F11" i="11"/>
  <c r="F71" i="11"/>
  <c r="F70" i="11"/>
  <c r="F69" i="11"/>
  <c r="F68" i="11"/>
  <c r="F22" i="11"/>
  <c r="F67" i="11"/>
  <c r="F66" i="11"/>
  <c r="F65" i="11"/>
  <c r="F64" i="11"/>
  <c r="F10" i="11"/>
  <c r="F63" i="11"/>
  <c r="F27" i="11"/>
  <c r="F62" i="11"/>
  <c r="F5" i="11"/>
  <c r="F61" i="11"/>
  <c r="F60" i="11"/>
  <c r="F24" i="11"/>
  <c r="F59" i="11"/>
  <c r="F58" i="11"/>
  <c r="F57" i="11"/>
  <c r="F38" i="11"/>
  <c r="F56" i="11"/>
  <c r="F31" i="11"/>
  <c r="F55" i="11"/>
  <c r="F30" i="11"/>
  <c r="F54" i="11"/>
  <c r="F53" i="11"/>
  <c r="F37" i="11"/>
  <c r="F36" i="11"/>
  <c r="F34" i="11"/>
  <c r="F52" i="11"/>
  <c r="F9" i="11"/>
  <c r="F51" i="11"/>
  <c r="F50" i="11"/>
  <c r="F14" i="11"/>
  <c r="F33" i="11"/>
  <c r="F49" i="11"/>
  <c r="F48" i="11"/>
  <c r="F47" i="11"/>
  <c r="F46" i="11"/>
  <c r="F23" i="11"/>
  <c r="F45" i="11"/>
  <c r="F44" i="11"/>
  <c r="F43" i="11"/>
  <c r="F26" i="11"/>
  <c r="F7" i="11"/>
  <c r="F13" i="11"/>
  <c r="F42" i="11"/>
  <c r="F41" i="11"/>
  <c r="D104" i="11"/>
  <c r="D103" i="11"/>
  <c r="D8" i="11"/>
  <c r="D25" i="11"/>
  <c r="D102" i="11"/>
  <c r="D17" i="11"/>
  <c r="D15" i="11"/>
  <c r="D101" i="11"/>
  <c r="D12" i="11"/>
  <c r="D100" i="11"/>
  <c r="D20" i="11"/>
  <c r="D29" i="11"/>
  <c r="D99" i="11"/>
  <c r="D19" i="11"/>
  <c r="D98" i="11"/>
  <c r="D97" i="11"/>
  <c r="D96" i="11"/>
  <c r="D95" i="11"/>
  <c r="D94" i="11"/>
  <c r="D93" i="11"/>
  <c r="D21" i="11"/>
  <c r="D92" i="11"/>
  <c r="D91" i="11"/>
  <c r="D32" i="11"/>
  <c r="D90" i="11"/>
  <c r="D35" i="11"/>
  <c r="D89" i="11"/>
  <c r="D88" i="11"/>
  <c r="D87" i="11"/>
  <c r="D6" i="11"/>
  <c r="D86" i="11"/>
  <c r="D85" i="11"/>
  <c r="D84" i="11"/>
  <c r="D83" i="11"/>
  <c r="D4" i="11"/>
  <c r="D82" i="11"/>
  <c r="D40" i="11"/>
  <c r="D81" i="11"/>
  <c r="D18" i="11"/>
  <c r="D80" i="11"/>
  <c r="D79" i="11"/>
  <c r="D78" i="11"/>
  <c r="D77" i="11"/>
  <c r="D76" i="11"/>
  <c r="D39" i="11"/>
  <c r="D75" i="11"/>
  <c r="D74" i="11"/>
  <c r="D73" i="11"/>
  <c r="D16" i="11"/>
  <c r="D72" i="11"/>
  <c r="D11" i="11"/>
  <c r="D71" i="11"/>
  <c r="D70" i="11"/>
  <c r="D69" i="11"/>
  <c r="D68" i="11"/>
  <c r="D22" i="11"/>
  <c r="D67" i="11"/>
  <c r="D66" i="11"/>
  <c r="D65" i="11"/>
  <c r="D64" i="11"/>
  <c r="D10" i="11"/>
  <c r="D63" i="11"/>
  <c r="D27" i="11"/>
  <c r="D62" i="11"/>
  <c r="D5" i="11"/>
  <c r="D61" i="11"/>
  <c r="D60" i="11"/>
  <c r="D24" i="11"/>
  <c r="D59" i="11"/>
  <c r="D58" i="11"/>
  <c r="D57" i="11"/>
  <c r="D38" i="11"/>
  <c r="D56" i="11"/>
  <c r="D31" i="11"/>
  <c r="D55" i="11"/>
  <c r="D30" i="11"/>
  <c r="D54" i="11"/>
  <c r="D53" i="11"/>
  <c r="D37" i="11"/>
  <c r="D36" i="11"/>
  <c r="D34" i="11"/>
  <c r="D52" i="11"/>
  <c r="D9" i="11"/>
  <c r="D51" i="11"/>
  <c r="D50" i="11"/>
  <c r="D14" i="11"/>
  <c r="D33" i="11"/>
  <c r="D49" i="11"/>
  <c r="D48" i="11"/>
  <c r="D47" i="11"/>
  <c r="D46" i="11"/>
  <c r="D23" i="11"/>
  <c r="D45" i="11"/>
  <c r="D44" i="11"/>
  <c r="D43" i="11"/>
  <c r="D26" i="11"/>
  <c r="D7" i="11"/>
  <c r="D13" i="11"/>
  <c r="D42" i="11"/>
  <c r="D41" i="11"/>
  <c r="D35" i="2"/>
  <c r="N27" i="1" l="1"/>
  <c r="P27" i="1"/>
  <c r="P36" i="2"/>
  <c r="N36" i="2"/>
  <c r="M36" i="2"/>
  <c r="L36" i="2"/>
  <c r="K36" i="2"/>
  <c r="J36" i="2"/>
  <c r="I36" i="2"/>
  <c r="H36" i="2"/>
  <c r="G36" i="2"/>
  <c r="F36" i="2"/>
  <c r="T35" i="1"/>
  <c r="R35" i="1"/>
  <c r="E35" i="1"/>
  <c r="F35" i="1"/>
  <c r="G35" i="1"/>
  <c r="H35" i="1"/>
  <c r="I35" i="1"/>
  <c r="J35" i="1"/>
  <c r="K35" i="1"/>
  <c r="L35" i="1"/>
  <c r="D35" i="1"/>
  <c r="C35" i="1"/>
  <c r="B35" i="1"/>
  <c r="H35" i="11"/>
  <c r="C35" i="11"/>
  <c r="B35" i="11"/>
  <c r="D49" i="2"/>
  <c r="D47" i="2"/>
  <c r="D45" i="2"/>
  <c r="D43" i="2"/>
  <c r="D25" i="2"/>
  <c r="D23" i="2"/>
  <c r="T37" i="1"/>
  <c r="R37" i="1"/>
  <c r="L37" i="1"/>
  <c r="K37" i="1"/>
  <c r="J37" i="1"/>
  <c r="I37" i="1"/>
  <c r="H37" i="1"/>
  <c r="G37" i="1"/>
  <c r="F37" i="1"/>
  <c r="E37" i="1"/>
  <c r="D37" i="1"/>
  <c r="C37" i="1"/>
  <c r="B37" i="1"/>
  <c r="H37" i="11"/>
  <c r="C37" i="11"/>
  <c r="B37" i="11"/>
  <c r="T26" i="1"/>
  <c r="R26" i="1"/>
  <c r="L26" i="1"/>
  <c r="K26" i="1"/>
  <c r="J26" i="1"/>
  <c r="I26" i="1"/>
  <c r="H26" i="1"/>
  <c r="G26" i="1"/>
  <c r="F26" i="1"/>
  <c r="E26" i="1"/>
  <c r="D26" i="1"/>
  <c r="C26" i="1"/>
  <c r="B26" i="1"/>
  <c r="H27" i="11"/>
  <c r="C27" i="11"/>
  <c r="B27" i="11"/>
  <c r="T33" i="1"/>
  <c r="R33" i="1"/>
  <c r="L33" i="1"/>
  <c r="K33" i="1"/>
  <c r="J33" i="1"/>
  <c r="I33" i="1"/>
  <c r="H33" i="1"/>
  <c r="G33" i="1"/>
  <c r="F33" i="1"/>
  <c r="E33" i="1"/>
  <c r="C33" i="1"/>
  <c r="B33" i="1"/>
  <c r="D33" i="1"/>
  <c r="H33" i="11"/>
  <c r="C33" i="11"/>
  <c r="B33" i="11"/>
  <c r="P35" i="1" l="1" a="1"/>
  <c r="P35" i="1" s="1"/>
  <c r="N35" i="1"/>
  <c r="P37" i="1"/>
  <c r="N37" i="1"/>
  <c r="N26" i="1"/>
  <c r="P26" i="1"/>
  <c r="N33" i="1"/>
  <c r="P33" i="1"/>
  <c r="H40" i="11"/>
  <c r="C40" i="11"/>
  <c r="B40" i="11"/>
  <c r="N45" i="2"/>
  <c r="M45" i="2"/>
  <c r="L45" i="2"/>
  <c r="K45" i="2"/>
  <c r="J45" i="2"/>
  <c r="I45" i="2"/>
  <c r="H45" i="2"/>
  <c r="G45" i="2"/>
  <c r="F45" i="2"/>
  <c r="T40" i="1"/>
  <c r="R40" i="1"/>
  <c r="L40" i="1"/>
  <c r="K40" i="1"/>
  <c r="J40" i="1"/>
  <c r="I40" i="1"/>
  <c r="H40" i="1"/>
  <c r="G40" i="1"/>
  <c r="F40" i="1"/>
  <c r="E40" i="1"/>
  <c r="D40" i="1"/>
  <c r="C40" i="1"/>
  <c r="B40" i="1"/>
  <c r="P40" i="1" l="1"/>
  <c r="N40" i="1"/>
  <c r="H19" i="11"/>
  <c r="H10" i="11"/>
  <c r="C19" i="11"/>
  <c r="C10" i="11"/>
  <c r="B19" i="11"/>
  <c r="B10" i="11"/>
  <c r="T20" i="1"/>
  <c r="R20" i="1"/>
  <c r="T9" i="1"/>
  <c r="R9" i="1"/>
  <c r="E9" i="1"/>
  <c r="F9" i="1"/>
  <c r="G9" i="1"/>
  <c r="H9" i="1"/>
  <c r="I9" i="1"/>
  <c r="J9" i="1"/>
  <c r="K9" i="1"/>
  <c r="L9" i="1"/>
  <c r="E20" i="1"/>
  <c r="F20" i="1"/>
  <c r="G20" i="1"/>
  <c r="H20" i="1"/>
  <c r="I20" i="1"/>
  <c r="J20" i="1"/>
  <c r="K20" i="1"/>
  <c r="L20" i="1"/>
  <c r="D20" i="1"/>
  <c r="C20" i="1"/>
  <c r="B20" i="1"/>
  <c r="D9" i="1"/>
  <c r="C9" i="1"/>
  <c r="B9" i="1"/>
  <c r="P48" i="2"/>
  <c r="P47" i="2"/>
  <c r="N48" i="2"/>
  <c r="M48" i="2"/>
  <c r="L48" i="2"/>
  <c r="K48" i="2"/>
  <c r="J48" i="2"/>
  <c r="I48" i="2"/>
  <c r="H48" i="2"/>
  <c r="G48" i="2"/>
  <c r="N47" i="2"/>
  <c r="M47" i="2"/>
  <c r="L47" i="2"/>
  <c r="K47" i="2"/>
  <c r="J47" i="2"/>
  <c r="I47" i="2"/>
  <c r="H47" i="2"/>
  <c r="G47" i="2"/>
  <c r="F47" i="2"/>
  <c r="F48" i="2"/>
  <c r="D9" i="2"/>
  <c r="F9" i="2" l="1"/>
  <c r="P9" i="1"/>
  <c r="P20" i="1"/>
  <c r="N9" i="1"/>
  <c r="N20" i="1"/>
  <c r="C47" i="2" a="1"/>
  <c r="C47" i="2" s="1"/>
  <c r="C9" i="2" s="1"/>
  <c r="T18" i="1"/>
  <c r="R18" i="1"/>
  <c r="L18" i="1"/>
  <c r="K18" i="1"/>
  <c r="J18" i="1"/>
  <c r="I18" i="1"/>
  <c r="H18" i="1"/>
  <c r="G18" i="1"/>
  <c r="F18" i="1"/>
  <c r="E18" i="1"/>
  <c r="D18" i="1"/>
  <c r="C18" i="1"/>
  <c r="B18" i="1"/>
  <c r="H18" i="11"/>
  <c r="C18" i="11"/>
  <c r="B18" i="11"/>
  <c r="D15" i="2"/>
  <c r="P46" i="2"/>
  <c r="P45" i="2"/>
  <c r="N46" i="2"/>
  <c r="M46" i="2"/>
  <c r="L46" i="2"/>
  <c r="K46" i="2"/>
  <c r="J46" i="2"/>
  <c r="I46" i="2"/>
  <c r="H46" i="2"/>
  <c r="G46" i="2"/>
  <c r="F46" i="2"/>
  <c r="H37" i="13"/>
  <c r="H36" i="13"/>
  <c r="H35" i="13"/>
  <c r="H34" i="13"/>
  <c r="H33" i="13"/>
  <c r="H29" i="13"/>
  <c r="H28" i="13"/>
  <c r="H30" i="13"/>
  <c r="H32" i="13"/>
  <c r="H31" i="13"/>
  <c r="H16" i="13"/>
  <c r="H15" i="13"/>
  <c r="H14" i="13"/>
  <c r="H13" i="13"/>
  <c r="H11" i="13"/>
  <c r="H10" i="13"/>
  <c r="H8" i="13"/>
  <c r="H12" i="13"/>
  <c r="H4" i="13"/>
  <c r="H7" i="13"/>
  <c r="H5" i="13"/>
  <c r="H6" i="13"/>
  <c r="H9" i="13"/>
  <c r="L106" i="12"/>
  <c r="K106" i="12"/>
  <c r="J106" i="12"/>
  <c r="I106" i="12"/>
  <c r="H106" i="12"/>
  <c r="G106" i="12"/>
  <c r="F106" i="12"/>
  <c r="E106" i="12"/>
  <c r="D106" i="12"/>
  <c r="H31" i="11"/>
  <c r="C31" i="11"/>
  <c r="B31" i="11"/>
  <c r="H104" i="11"/>
  <c r="C104" i="11"/>
  <c r="B104" i="11"/>
  <c r="H103" i="11"/>
  <c r="C103" i="11"/>
  <c r="B103" i="11"/>
  <c r="H8" i="11"/>
  <c r="C8" i="11"/>
  <c r="B8" i="11"/>
  <c r="H25" i="11"/>
  <c r="C25" i="11"/>
  <c r="B25" i="11"/>
  <c r="H102" i="11"/>
  <c r="C102" i="11"/>
  <c r="B102" i="11"/>
  <c r="H17" i="11"/>
  <c r="C17" i="11"/>
  <c r="B17" i="11"/>
  <c r="H15" i="11"/>
  <c r="C15" i="11"/>
  <c r="B15" i="11"/>
  <c r="H101" i="11"/>
  <c r="C101" i="11"/>
  <c r="B101" i="11"/>
  <c r="H12" i="11"/>
  <c r="C12" i="11"/>
  <c r="B12" i="11"/>
  <c r="H100" i="11"/>
  <c r="C100" i="11"/>
  <c r="B100" i="11"/>
  <c r="H20" i="11"/>
  <c r="C20" i="11"/>
  <c r="B20" i="11"/>
  <c r="H29" i="11"/>
  <c r="C29" i="11"/>
  <c r="B29" i="11"/>
  <c r="H99" i="11"/>
  <c r="C99" i="11"/>
  <c r="B99" i="11"/>
  <c r="H98" i="11"/>
  <c r="C98" i="11"/>
  <c r="B98" i="11"/>
  <c r="H97" i="11"/>
  <c r="C97" i="11"/>
  <c r="B97" i="11"/>
  <c r="H96" i="11"/>
  <c r="C96" i="11"/>
  <c r="B96" i="11"/>
  <c r="H95" i="11"/>
  <c r="C95" i="11"/>
  <c r="B95" i="11"/>
  <c r="H94" i="11"/>
  <c r="C94" i="11"/>
  <c r="B94" i="11"/>
  <c r="H93" i="11"/>
  <c r="C93" i="11"/>
  <c r="B93" i="11"/>
  <c r="H21" i="11"/>
  <c r="C21" i="11"/>
  <c r="B21" i="11"/>
  <c r="H92" i="11"/>
  <c r="C92" i="11"/>
  <c r="B92" i="11"/>
  <c r="H91" i="11"/>
  <c r="C91" i="11"/>
  <c r="B91" i="11"/>
  <c r="H32" i="11"/>
  <c r="C32" i="11"/>
  <c r="B32" i="11"/>
  <c r="H90" i="11"/>
  <c r="C90" i="11"/>
  <c r="B90" i="11"/>
  <c r="H89" i="11"/>
  <c r="C89" i="11"/>
  <c r="B89" i="11"/>
  <c r="H88" i="11"/>
  <c r="C88" i="11"/>
  <c r="B88" i="11"/>
  <c r="H87" i="11"/>
  <c r="C87" i="11"/>
  <c r="B87" i="11"/>
  <c r="H6" i="11"/>
  <c r="C6" i="11"/>
  <c r="B6" i="11"/>
  <c r="H86" i="11"/>
  <c r="C86" i="11"/>
  <c r="B86" i="11"/>
  <c r="H85" i="11"/>
  <c r="C85" i="11"/>
  <c r="B85" i="11"/>
  <c r="H84" i="11"/>
  <c r="C84" i="11"/>
  <c r="B84" i="11"/>
  <c r="H83" i="11"/>
  <c r="C83" i="11"/>
  <c r="B83" i="11"/>
  <c r="H4" i="11"/>
  <c r="C4" i="11"/>
  <c r="B4" i="11"/>
  <c r="H82" i="11"/>
  <c r="C82" i="11"/>
  <c r="B82" i="11"/>
  <c r="H81" i="11"/>
  <c r="C81" i="11"/>
  <c r="B81" i="11"/>
  <c r="H80" i="11"/>
  <c r="C80" i="11"/>
  <c r="B80" i="11"/>
  <c r="H79" i="11"/>
  <c r="C79" i="11"/>
  <c r="B79" i="11"/>
  <c r="H78" i="11"/>
  <c r="C78" i="11"/>
  <c r="B78" i="11"/>
  <c r="H77" i="11"/>
  <c r="C77" i="11"/>
  <c r="B77" i="11"/>
  <c r="H76" i="11"/>
  <c r="C76" i="11"/>
  <c r="B76" i="11"/>
  <c r="H39" i="11"/>
  <c r="C39" i="11"/>
  <c r="B39" i="11"/>
  <c r="H75" i="11"/>
  <c r="C75" i="11"/>
  <c r="B75" i="11"/>
  <c r="H74" i="11"/>
  <c r="C74" i="11"/>
  <c r="B74" i="11"/>
  <c r="H73" i="11"/>
  <c r="C73" i="11"/>
  <c r="B73" i="11"/>
  <c r="H16" i="11"/>
  <c r="C16" i="11"/>
  <c r="B16" i="11"/>
  <c r="H72" i="11"/>
  <c r="C72" i="11"/>
  <c r="B72" i="11"/>
  <c r="H11" i="11"/>
  <c r="C11" i="11"/>
  <c r="B11" i="11"/>
  <c r="H71" i="11"/>
  <c r="C71" i="11"/>
  <c r="B71" i="11"/>
  <c r="H70" i="11"/>
  <c r="C70" i="11"/>
  <c r="B70" i="11"/>
  <c r="H69" i="11"/>
  <c r="C69" i="11"/>
  <c r="B69" i="11"/>
  <c r="H68" i="11"/>
  <c r="C68" i="11"/>
  <c r="B68" i="11"/>
  <c r="H22" i="11"/>
  <c r="C22" i="11"/>
  <c r="B22" i="11"/>
  <c r="H67" i="11"/>
  <c r="C67" i="11"/>
  <c r="B67" i="11"/>
  <c r="H66" i="11"/>
  <c r="C66" i="11"/>
  <c r="B66" i="11"/>
  <c r="H65" i="11"/>
  <c r="C65" i="11"/>
  <c r="B65" i="11"/>
  <c r="H64" i="11"/>
  <c r="C64" i="11"/>
  <c r="B64" i="11"/>
  <c r="H63" i="11"/>
  <c r="C63" i="11"/>
  <c r="B63" i="11"/>
  <c r="H62" i="11"/>
  <c r="C62" i="11"/>
  <c r="B62" i="11"/>
  <c r="H5" i="11"/>
  <c r="C5" i="11"/>
  <c r="B5" i="11"/>
  <c r="H61" i="11"/>
  <c r="C61" i="11"/>
  <c r="B61" i="11"/>
  <c r="H60" i="11"/>
  <c r="C60" i="11"/>
  <c r="B60" i="11"/>
  <c r="H24" i="11"/>
  <c r="C24" i="11"/>
  <c r="B24" i="11"/>
  <c r="H59" i="11"/>
  <c r="C59" i="11"/>
  <c r="B59" i="11"/>
  <c r="H58" i="11"/>
  <c r="C58" i="11"/>
  <c r="B58" i="11"/>
  <c r="H57" i="11"/>
  <c r="C57" i="11"/>
  <c r="B57" i="11"/>
  <c r="H38" i="11"/>
  <c r="C38" i="11"/>
  <c r="B38" i="11"/>
  <c r="H56" i="11"/>
  <c r="C56" i="11"/>
  <c r="B56" i="11"/>
  <c r="H55" i="11"/>
  <c r="C55" i="11"/>
  <c r="B55" i="11"/>
  <c r="H30" i="11"/>
  <c r="C30" i="11"/>
  <c r="B30" i="11"/>
  <c r="H54" i="11"/>
  <c r="C54" i="11"/>
  <c r="B54" i="11"/>
  <c r="H53" i="11"/>
  <c r="C53" i="11"/>
  <c r="B53" i="11"/>
  <c r="H36" i="11"/>
  <c r="C36" i="11"/>
  <c r="B36" i="11"/>
  <c r="H34" i="11"/>
  <c r="C34" i="11"/>
  <c r="B34" i="11"/>
  <c r="H52" i="11"/>
  <c r="C52" i="11"/>
  <c r="B52" i="11"/>
  <c r="H9" i="11"/>
  <c r="C9" i="11"/>
  <c r="B9" i="11"/>
  <c r="H51" i="11"/>
  <c r="C51" i="11"/>
  <c r="B51" i="11"/>
  <c r="H50" i="11"/>
  <c r="C50" i="11"/>
  <c r="B50" i="11"/>
  <c r="H14" i="11"/>
  <c r="C14" i="11"/>
  <c r="B14" i="11"/>
  <c r="H49" i="11"/>
  <c r="C49" i="11"/>
  <c r="B49" i="11"/>
  <c r="H48" i="11"/>
  <c r="C48" i="11"/>
  <c r="B48" i="11"/>
  <c r="H47" i="11"/>
  <c r="C47" i="11"/>
  <c r="B47" i="11"/>
  <c r="H46" i="11"/>
  <c r="C46" i="11"/>
  <c r="B46" i="11"/>
  <c r="H23" i="11"/>
  <c r="C23" i="11"/>
  <c r="B23" i="11"/>
  <c r="H45" i="11"/>
  <c r="C45" i="11"/>
  <c r="B45" i="11"/>
  <c r="H44" i="11"/>
  <c r="C44" i="11"/>
  <c r="B44" i="11"/>
  <c r="H43" i="11"/>
  <c r="C43" i="11"/>
  <c r="B43" i="11"/>
  <c r="H26" i="11"/>
  <c r="C26" i="11"/>
  <c r="B26" i="11"/>
  <c r="H7" i="11"/>
  <c r="C7" i="11"/>
  <c r="B7" i="11"/>
  <c r="H13" i="11"/>
  <c r="C13" i="11"/>
  <c r="B13" i="11"/>
  <c r="H42" i="11"/>
  <c r="C42" i="11"/>
  <c r="B42" i="11"/>
  <c r="H41" i="11"/>
  <c r="C41" i="11"/>
  <c r="B41" i="11"/>
  <c r="P50" i="2"/>
  <c r="N50" i="2"/>
  <c r="M50" i="2"/>
  <c r="L50" i="2"/>
  <c r="K50" i="2"/>
  <c r="J50" i="2"/>
  <c r="I50" i="2"/>
  <c r="H50" i="2"/>
  <c r="G50" i="2"/>
  <c r="F50" i="2"/>
  <c r="P49" i="2"/>
  <c r="N49" i="2"/>
  <c r="M49" i="2"/>
  <c r="L49" i="2"/>
  <c r="K49" i="2"/>
  <c r="J49" i="2"/>
  <c r="I49" i="2"/>
  <c r="H49" i="2"/>
  <c r="G49" i="2"/>
  <c r="F49" i="2"/>
  <c r="D17" i="2"/>
  <c r="P44" i="2"/>
  <c r="N44" i="2"/>
  <c r="M44" i="2"/>
  <c r="L44" i="2"/>
  <c r="K44" i="2"/>
  <c r="J44" i="2"/>
  <c r="I44" i="2"/>
  <c r="H44" i="2"/>
  <c r="G44" i="2"/>
  <c r="F44" i="2"/>
  <c r="P43" i="2"/>
  <c r="N43" i="2"/>
  <c r="M43" i="2"/>
  <c r="L43" i="2"/>
  <c r="K43" i="2"/>
  <c r="J43" i="2"/>
  <c r="I43" i="2"/>
  <c r="H43" i="2"/>
  <c r="G43" i="2"/>
  <c r="F43" i="2"/>
  <c r="D12" i="2"/>
  <c r="P42" i="2"/>
  <c r="F14" i="2" s="1"/>
  <c r="N42" i="2"/>
  <c r="M42" i="2"/>
  <c r="L42" i="2"/>
  <c r="K42" i="2"/>
  <c r="J42" i="2"/>
  <c r="I42" i="2"/>
  <c r="H42" i="2"/>
  <c r="G42" i="2"/>
  <c r="F42" i="2"/>
  <c r="P41" i="2"/>
  <c r="N41" i="2"/>
  <c r="M41" i="2"/>
  <c r="L41" i="2"/>
  <c r="K41" i="2"/>
  <c r="J41" i="2"/>
  <c r="I41" i="2"/>
  <c r="H41" i="2"/>
  <c r="G41" i="2"/>
  <c r="F41" i="2"/>
  <c r="D41" i="2"/>
  <c r="D14" i="2" s="1"/>
  <c r="P40" i="2"/>
  <c r="N40" i="2"/>
  <c r="M40" i="2"/>
  <c r="L40" i="2"/>
  <c r="K40" i="2"/>
  <c r="J40" i="2"/>
  <c r="I40" i="2"/>
  <c r="H40" i="2"/>
  <c r="G40" i="2"/>
  <c r="F40" i="2"/>
  <c r="P39" i="2"/>
  <c r="N39" i="2"/>
  <c r="M39" i="2"/>
  <c r="L39" i="2"/>
  <c r="K39" i="2"/>
  <c r="J39" i="2"/>
  <c r="I39" i="2"/>
  <c r="H39" i="2"/>
  <c r="G39" i="2"/>
  <c r="F39" i="2"/>
  <c r="D39" i="2"/>
  <c r="D8" i="2" s="1"/>
  <c r="P38" i="2"/>
  <c r="N38" i="2"/>
  <c r="M38" i="2"/>
  <c r="L38" i="2"/>
  <c r="K38" i="2"/>
  <c r="J38" i="2"/>
  <c r="I38" i="2"/>
  <c r="H38" i="2"/>
  <c r="G38" i="2"/>
  <c r="F38" i="2"/>
  <c r="P37" i="2"/>
  <c r="N37" i="2"/>
  <c r="M37" i="2"/>
  <c r="L37" i="2"/>
  <c r="K37" i="2"/>
  <c r="J37" i="2"/>
  <c r="I37" i="2"/>
  <c r="H37" i="2"/>
  <c r="G37" i="2"/>
  <c r="F37" i="2"/>
  <c r="D37" i="2"/>
  <c r="D7" i="2" s="1"/>
  <c r="P35" i="2"/>
  <c r="N35" i="2"/>
  <c r="M35" i="2"/>
  <c r="L35" i="2"/>
  <c r="K35" i="2"/>
  <c r="J35" i="2"/>
  <c r="I35" i="2"/>
  <c r="H35" i="2"/>
  <c r="G35" i="2"/>
  <c r="F35" i="2"/>
  <c r="D11" i="2"/>
  <c r="P34" i="2"/>
  <c r="N34" i="2"/>
  <c r="M34" i="2"/>
  <c r="L34" i="2"/>
  <c r="K34" i="2"/>
  <c r="J34" i="2"/>
  <c r="I34" i="2"/>
  <c r="H34" i="2"/>
  <c r="G34" i="2"/>
  <c r="F34" i="2"/>
  <c r="P33" i="2"/>
  <c r="N33" i="2"/>
  <c r="M33" i="2"/>
  <c r="L33" i="2"/>
  <c r="K33" i="2"/>
  <c r="J33" i="2"/>
  <c r="I33" i="2"/>
  <c r="H33" i="2"/>
  <c r="G33" i="2"/>
  <c r="F33" i="2"/>
  <c r="D33" i="2"/>
  <c r="D13" i="2" s="1"/>
  <c r="P32" i="2"/>
  <c r="N32" i="2"/>
  <c r="M32" i="2"/>
  <c r="L32" i="2"/>
  <c r="K32" i="2"/>
  <c r="J32" i="2"/>
  <c r="I32" i="2"/>
  <c r="H32" i="2"/>
  <c r="G32" i="2"/>
  <c r="F32" i="2"/>
  <c r="P31" i="2"/>
  <c r="N31" i="2"/>
  <c r="M31" i="2"/>
  <c r="L31" i="2"/>
  <c r="K31" i="2"/>
  <c r="J31" i="2"/>
  <c r="I31" i="2"/>
  <c r="H31" i="2"/>
  <c r="G31" i="2"/>
  <c r="F31" i="2"/>
  <c r="D31" i="2"/>
  <c r="D10" i="2" s="1"/>
  <c r="P30" i="2"/>
  <c r="N30" i="2"/>
  <c r="M30" i="2"/>
  <c r="L30" i="2"/>
  <c r="K30" i="2"/>
  <c r="J30" i="2"/>
  <c r="I30" i="2"/>
  <c r="H30" i="2"/>
  <c r="G30" i="2"/>
  <c r="F30" i="2"/>
  <c r="P29" i="2"/>
  <c r="N29" i="2"/>
  <c r="M29" i="2"/>
  <c r="L29" i="2"/>
  <c r="K29" i="2"/>
  <c r="J29" i="2"/>
  <c r="I29" i="2"/>
  <c r="H29" i="2"/>
  <c r="G29" i="2"/>
  <c r="F29" i="2"/>
  <c r="D29" i="2"/>
  <c r="D5" i="2" s="1"/>
  <c r="P28" i="2"/>
  <c r="N28" i="2"/>
  <c r="M28" i="2"/>
  <c r="L28" i="2"/>
  <c r="K28" i="2"/>
  <c r="J28" i="2"/>
  <c r="I28" i="2"/>
  <c r="H28" i="2"/>
  <c r="G28" i="2"/>
  <c r="F28" i="2"/>
  <c r="P27" i="2"/>
  <c r="M27" i="2"/>
  <c r="L27" i="2"/>
  <c r="K27" i="2"/>
  <c r="J27" i="2"/>
  <c r="I27" i="2"/>
  <c r="H27" i="2"/>
  <c r="G27" i="2"/>
  <c r="F27" i="2"/>
  <c r="D4" i="2"/>
  <c r="P26" i="2"/>
  <c r="N26" i="2"/>
  <c r="M26" i="2"/>
  <c r="L26" i="2"/>
  <c r="K26" i="2"/>
  <c r="J26" i="2"/>
  <c r="I26" i="2"/>
  <c r="H26" i="2"/>
  <c r="G26" i="2"/>
  <c r="F26" i="2"/>
  <c r="P25" i="2"/>
  <c r="N25" i="2"/>
  <c r="M25" i="2"/>
  <c r="L25" i="2"/>
  <c r="K25" i="2"/>
  <c r="J25" i="2"/>
  <c r="I25" i="2"/>
  <c r="H25" i="2"/>
  <c r="G25" i="2"/>
  <c r="F25" i="2"/>
  <c r="D16" i="2"/>
  <c r="P24" i="2"/>
  <c r="N24" i="2"/>
  <c r="M24" i="2"/>
  <c r="L24" i="2"/>
  <c r="K24" i="2"/>
  <c r="J24" i="2"/>
  <c r="I24" i="2"/>
  <c r="H24" i="2"/>
  <c r="G24" i="2"/>
  <c r="F24" i="2"/>
  <c r="P23" i="2"/>
  <c r="N23" i="2"/>
  <c r="M23" i="2"/>
  <c r="L23" i="2"/>
  <c r="K23" i="2"/>
  <c r="J23" i="2"/>
  <c r="I23" i="2"/>
  <c r="H23" i="2"/>
  <c r="G23" i="2"/>
  <c r="F23" i="2"/>
  <c r="D6" i="2"/>
  <c r="T104" i="1"/>
  <c r="R104" i="1"/>
  <c r="L104" i="1"/>
  <c r="K104" i="1"/>
  <c r="J104" i="1"/>
  <c r="I104" i="1"/>
  <c r="H104" i="1"/>
  <c r="G104" i="1"/>
  <c r="F104" i="1"/>
  <c r="E104" i="1"/>
  <c r="D104" i="1"/>
  <c r="C104" i="1"/>
  <c r="B104" i="1"/>
  <c r="T31" i="1"/>
  <c r="R31" i="1"/>
  <c r="L31" i="1"/>
  <c r="K31" i="1"/>
  <c r="J31" i="1"/>
  <c r="I31" i="1"/>
  <c r="H31" i="1"/>
  <c r="G31" i="1"/>
  <c r="F31" i="1"/>
  <c r="E31" i="1"/>
  <c r="D31" i="1"/>
  <c r="C31" i="1"/>
  <c r="B31" i="1"/>
  <c r="T103" i="1"/>
  <c r="R103" i="1"/>
  <c r="L103" i="1"/>
  <c r="K103" i="1"/>
  <c r="J103" i="1"/>
  <c r="I103" i="1"/>
  <c r="H103" i="1"/>
  <c r="G103" i="1"/>
  <c r="F103" i="1"/>
  <c r="E103" i="1"/>
  <c r="D103" i="1"/>
  <c r="C103" i="1"/>
  <c r="B103" i="1"/>
  <c r="T6" i="1"/>
  <c r="R6" i="1"/>
  <c r="L6" i="1"/>
  <c r="K6" i="1"/>
  <c r="J6" i="1"/>
  <c r="I6" i="1"/>
  <c r="H6" i="1"/>
  <c r="G6" i="1"/>
  <c r="F6" i="1"/>
  <c r="E6" i="1"/>
  <c r="D6" i="1"/>
  <c r="C6" i="1"/>
  <c r="B6" i="1"/>
  <c r="T23" i="1"/>
  <c r="R23" i="1"/>
  <c r="L23" i="1"/>
  <c r="K23" i="1"/>
  <c r="J23" i="1"/>
  <c r="I23" i="1"/>
  <c r="H23" i="1"/>
  <c r="G23" i="1"/>
  <c r="F23" i="1"/>
  <c r="E23" i="1"/>
  <c r="D23" i="1"/>
  <c r="C23" i="1"/>
  <c r="B23" i="1"/>
  <c r="T102" i="1"/>
  <c r="R102" i="1"/>
  <c r="L102" i="1"/>
  <c r="K102" i="1"/>
  <c r="J102" i="1"/>
  <c r="I102" i="1"/>
  <c r="H102" i="1"/>
  <c r="G102" i="1"/>
  <c r="F102" i="1"/>
  <c r="E102" i="1"/>
  <c r="D102" i="1"/>
  <c r="C102" i="1"/>
  <c r="B102" i="1"/>
  <c r="T14" i="1"/>
  <c r="R14" i="1"/>
  <c r="L14" i="1"/>
  <c r="K14" i="1"/>
  <c r="J14" i="1"/>
  <c r="I14" i="1"/>
  <c r="H14" i="1"/>
  <c r="G14" i="1"/>
  <c r="F14" i="1"/>
  <c r="E14" i="1"/>
  <c r="D14" i="1"/>
  <c r="C14" i="1"/>
  <c r="B14" i="1"/>
  <c r="T17" i="1"/>
  <c r="R17" i="1"/>
  <c r="L17" i="1"/>
  <c r="K17" i="1"/>
  <c r="J17" i="1"/>
  <c r="I17" i="1"/>
  <c r="H17" i="1"/>
  <c r="G17" i="1"/>
  <c r="F17" i="1"/>
  <c r="E17" i="1"/>
  <c r="D17" i="1"/>
  <c r="C17" i="1"/>
  <c r="B17" i="1"/>
  <c r="T101" i="1"/>
  <c r="R101" i="1"/>
  <c r="L101" i="1"/>
  <c r="K101" i="1"/>
  <c r="J101" i="1"/>
  <c r="I101" i="1"/>
  <c r="H101" i="1"/>
  <c r="G101" i="1"/>
  <c r="F101" i="1"/>
  <c r="E101" i="1"/>
  <c r="D101" i="1"/>
  <c r="C101" i="1"/>
  <c r="B101" i="1"/>
  <c r="T8" i="1"/>
  <c r="R8" i="1"/>
  <c r="L8" i="1"/>
  <c r="K8" i="1"/>
  <c r="J8" i="1"/>
  <c r="I8" i="1"/>
  <c r="H8" i="1"/>
  <c r="G8" i="1"/>
  <c r="F8" i="1"/>
  <c r="E8" i="1"/>
  <c r="D8" i="1"/>
  <c r="C8" i="1"/>
  <c r="B8" i="1"/>
  <c r="T100" i="1"/>
  <c r="R100" i="1"/>
  <c r="L100" i="1"/>
  <c r="K100" i="1"/>
  <c r="J100" i="1"/>
  <c r="I100" i="1"/>
  <c r="H100" i="1"/>
  <c r="G100" i="1"/>
  <c r="F100" i="1"/>
  <c r="E100" i="1"/>
  <c r="D100" i="1"/>
  <c r="C100" i="1"/>
  <c r="B100" i="1"/>
  <c r="T21" i="1"/>
  <c r="R21" i="1"/>
  <c r="L21" i="1"/>
  <c r="K21" i="1"/>
  <c r="J21" i="1"/>
  <c r="I21" i="1"/>
  <c r="H21" i="1"/>
  <c r="G21" i="1"/>
  <c r="F21" i="1"/>
  <c r="E21" i="1"/>
  <c r="D21" i="1"/>
  <c r="C21" i="1"/>
  <c r="B21" i="1"/>
  <c r="T29" i="1"/>
  <c r="R29" i="1"/>
  <c r="L29" i="1"/>
  <c r="K29" i="1"/>
  <c r="J29" i="1"/>
  <c r="I29" i="1"/>
  <c r="H29" i="1"/>
  <c r="G29" i="1"/>
  <c r="F29" i="1"/>
  <c r="E29" i="1"/>
  <c r="D29" i="1"/>
  <c r="C29" i="1"/>
  <c r="B29" i="1"/>
  <c r="T99" i="1"/>
  <c r="R99" i="1"/>
  <c r="L99" i="1"/>
  <c r="K99" i="1"/>
  <c r="J99" i="1"/>
  <c r="I99" i="1"/>
  <c r="H99" i="1"/>
  <c r="G99" i="1"/>
  <c r="F99" i="1"/>
  <c r="E99" i="1"/>
  <c r="D99" i="1"/>
  <c r="C99" i="1"/>
  <c r="B99" i="1"/>
  <c r="T98" i="1"/>
  <c r="R98" i="1"/>
  <c r="L98" i="1"/>
  <c r="K98" i="1"/>
  <c r="J98" i="1"/>
  <c r="I98" i="1"/>
  <c r="H98" i="1"/>
  <c r="G98" i="1"/>
  <c r="F98" i="1"/>
  <c r="E98" i="1"/>
  <c r="D98" i="1"/>
  <c r="C98" i="1"/>
  <c r="B98" i="1"/>
  <c r="T97" i="1"/>
  <c r="R97" i="1"/>
  <c r="L97" i="1"/>
  <c r="K97" i="1"/>
  <c r="J97" i="1"/>
  <c r="I97" i="1"/>
  <c r="H97" i="1"/>
  <c r="G97" i="1"/>
  <c r="F97" i="1"/>
  <c r="E97" i="1"/>
  <c r="D97" i="1"/>
  <c r="C97" i="1"/>
  <c r="B97" i="1"/>
  <c r="T96" i="1"/>
  <c r="R96" i="1"/>
  <c r="L96" i="1"/>
  <c r="K96" i="1"/>
  <c r="J96" i="1"/>
  <c r="I96" i="1"/>
  <c r="H96" i="1"/>
  <c r="G96" i="1"/>
  <c r="F96" i="1"/>
  <c r="E96" i="1"/>
  <c r="D96" i="1"/>
  <c r="C96" i="1"/>
  <c r="B96" i="1"/>
  <c r="T95" i="1"/>
  <c r="R95" i="1"/>
  <c r="L95" i="1"/>
  <c r="K95" i="1"/>
  <c r="J95" i="1"/>
  <c r="I95" i="1"/>
  <c r="H95" i="1"/>
  <c r="G95" i="1"/>
  <c r="F95" i="1"/>
  <c r="E95" i="1"/>
  <c r="D95" i="1"/>
  <c r="C95" i="1"/>
  <c r="B95" i="1"/>
  <c r="T94" i="1"/>
  <c r="R94" i="1"/>
  <c r="L94" i="1"/>
  <c r="K94" i="1"/>
  <c r="J94" i="1"/>
  <c r="I94" i="1"/>
  <c r="H94" i="1"/>
  <c r="G94" i="1"/>
  <c r="F94" i="1"/>
  <c r="E94" i="1"/>
  <c r="D94" i="1"/>
  <c r="C94" i="1"/>
  <c r="B94" i="1"/>
  <c r="T93" i="1"/>
  <c r="R93" i="1"/>
  <c r="L93" i="1"/>
  <c r="K93" i="1"/>
  <c r="J93" i="1"/>
  <c r="I93" i="1"/>
  <c r="H93" i="1"/>
  <c r="G93" i="1"/>
  <c r="F93" i="1"/>
  <c r="E93" i="1"/>
  <c r="D93" i="1"/>
  <c r="C93" i="1"/>
  <c r="B93" i="1"/>
  <c r="T28" i="1"/>
  <c r="R28" i="1"/>
  <c r="L28" i="1"/>
  <c r="K28" i="1"/>
  <c r="J28" i="1"/>
  <c r="I28" i="1"/>
  <c r="H28" i="1"/>
  <c r="G28" i="1"/>
  <c r="F28" i="1"/>
  <c r="E28" i="1"/>
  <c r="D28" i="1"/>
  <c r="C28" i="1"/>
  <c r="B28" i="1"/>
  <c r="T92" i="1"/>
  <c r="R92" i="1"/>
  <c r="L92" i="1"/>
  <c r="K92" i="1"/>
  <c r="J92" i="1"/>
  <c r="I92" i="1"/>
  <c r="H92" i="1"/>
  <c r="G92" i="1"/>
  <c r="F92" i="1"/>
  <c r="E92" i="1"/>
  <c r="D92" i="1"/>
  <c r="C92" i="1"/>
  <c r="B92" i="1"/>
  <c r="T91" i="1"/>
  <c r="R91" i="1"/>
  <c r="L91" i="1"/>
  <c r="K91" i="1"/>
  <c r="J91" i="1"/>
  <c r="I91" i="1"/>
  <c r="H91" i="1"/>
  <c r="G91" i="1"/>
  <c r="F91" i="1"/>
  <c r="E91" i="1"/>
  <c r="D91" i="1"/>
  <c r="C91" i="1"/>
  <c r="B91" i="1"/>
  <c r="T32" i="1"/>
  <c r="R32" i="1"/>
  <c r="L32" i="1"/>
  <c r="K32" i="1"/>
  <c r="J32" i="1"/>
  <c r="I32" i="1"/>
  <c r="H32" i="1"/>
  <c r="G32" i="1"/>
  <c r="F32" i="1"/>
  <c r="E32" i="1"/>
  <c r="D32" i="1"/>
  <c r="C32" i="1"/>
  <c r="B32" i="1"/>
  <c r="T90" i="1"/>
  <c r="R90" i="1"/>
  <c r="L90" i="1"/>
  <c r="K90" i="1"/>
  <c r="J90" i="1"/>
  <c r="I90" i="1"/>
  <c r="H90" i="1"/>
  <c r="G90" i="1"/>
  <c r="F90" i="1"/>
  <c r="E90" i="1"/>
  <c r="D90" i="1"/>
  <c r="C90" i="1"/>
  <c r="B90" i="1"/>
  <c r="T89" i="1"/>
  <c r="R89" i="1"/>
  <c r="L89" i="1"/>
  <c r="K89" i="1"/>
  <c r="J89" i="1"/>
  <c r="I89" i="1"/>
  <c r="H89" i="1"/>
  <c r="G89" i="1"/>
  <c r="F89" i="1"/>
  <c r="E89" i="1"/>
  <c r="D89" i="1"/>
  <c r="C89" i="1"/>
  <c r="B89" i="1"/>
  <c r="T88" i="1"/>
  <c r="R88" i="1"/>
  <c r="L88" i="1"/>
  <c r="K88" i="1"/>
  <c r="J88" i="1"/>
  <c r="I88" i="1"/>
  <c r="H88" i="1"/>
  <c r="G88" i="1"/>
  <c r="F88" i="1"/>
  <c r="E88" i="1"/>
  <c r="D88" i="1"/>
  <c r="C88" i="1"/>
  <c r="B88" i="1"/>
  <c r="T87" i="1"/>
  <c r="R87" i="1"/>
  <c r="L87" i="1"/>
  <c r="K87" i="1"/>
  <c r="J87" i="1"/>
  <c r="I87" i="1"/>
  <c r="H87" i="1"/>
  <c r="G87" i="1"/>
  <c r="F87" i="1"/>
  <c r="E87" i="1"/>
  <c r="D87" i="1"/>
  <c r="C87" i="1"/>
  <c r="B87" i="1"/>
  <c r="T11" i="1"/>
  <c r="R11" i="1"/>
  <c r="L11" i="1"/>
  <c r="K11" i="1"/>
  <c r="J11" i="1"/>
  <c r="I11" i="1"/>
  <c r="H11" i="1"/>
  <c r="G11" i="1"/>
  <c r="F11" i="1"/>
  <c r="E11" i="1"/>
  <c r="D11" i="1"/>
  <c r="C11" i="1"/>
  <c r="B11" i="1"/>
  <c r="T86" i="1"/>
  <c r="R86" i="1"/>
  <c r="L86" i="1"/>
  <c r="K86" i="1"/>
  <c r="J86" i="1"/>
  <c r="I86" i="1"/>
  <c r="H86" i="1"/>
  <c r="G86" i="1"/>
  <c r="F86" i="1"/>
  <c r="E86" i="1"/>
  <c r="D86" i="1"/>
  <c r="C86" i="1"/>
  <c r="B86" i="1"/>
  <c r="T85" i="1"/>
  <c r="R85" i="1"/>
  <c r="L85" i="1"/>
  <c r="K85" i="1"/>
  <c r="J85" i="1"/>
  <c r="I85" i="1"/>
  <c r="H85" i="1"/>
  <c r="G85" i="1"/>
  <c r="F85" i="1"/>
  <c r="E85" i="1"/>
  <c r="D85" i="1"/>
  <c r="C85" i="1"/>
  <c r="B85" i="1"/>
  <c r="T84" i="1"/>
  <c r="R84" i="1"/>
  <c r="L84" i="1"/>
  <c r="K84" i="1"/>
  <c r="J84" i="1"/>
  <c r="I84" i="1"/>
  <c r="H84" i="1"/>
  <c r="G84" i="1"/>
  <c r="F84" i="1"/>
  <c r="E84" i="1"/>
  <c r="D84" i="1"/>
  <c r="C84" i="1"/>
  <c r="B84" i="1"/>
  <c r="T83" i="1"/>
  <c r="R83" i="1"/>
  <c r="L83" i="1"/>
  <c r="K83" i="1"/>
  <c r="J83" i="1"/>
  <c r="I83" i="1"/>
  <c r="H83" i="1"/>
  <c r="G83" i="1"/>
  <c r="F83" i="1"/>
  <c r="E83" i="1"/>
  <c r="D83" i="1"/>
  <c r="C83" i="1"/>
  <c r="B83" i="1"/>
  <c r="T5" i="1"/>
  <c r="R5" i="1"/>
  <c r="L5" i="1"/>
  <c r="K5" i="1"/>
  <c r="J5" i="1"/>
  <c r="I5" i="1"/>
  <c r="H5" i="1"/>
  <c r="G5" i="1"/>
  <c r="F5" i="1"/>
  <c r="E5" i="1"/>
  <c r="D5" i="1"/>
  <c r="C5" i="1"/>
  <c r="B5" i="1"/>
  <c r="T82" i="1"/>
  <c r="R82" i="1"/>
  <c r="L82" i="1"/>
  <c r="K82" i="1"/>
  <c r="J82" i="1"/>
  <c r="I82" i="1"/>
  <c r="H82" i="1"/>
  <c r="G82" i="1"/>
  <c r="F82" i="1"/>
  <c r="E82" i="1"/>
  <c r="D82" i="1"/>
  <c r="C82" i="1"/>
  <c r="B82" i="1"/>
  <c r="T81" i="1"/>
  <c r="R81" i="1"/>
  <c r="L81" i="1"/>
  <c r="K81" i="1"/>
  <c r="J81" i="1"/>
  <c r="I81" i="1"/>
  <c r="H81" i="1"/>
  <c r="G81" i="1"/>
  <c r="F81" i="1"/>
  <c r="E81" i="1"/>
  <c r="D81" i="1"/>
  <c r="C81" i="1"/>
  <c r="B81" i="1"/>
  <c r="T80" i="1"/>
  <c r="R80" i="1"/>
  <c r="L80" i="1"/>
  <c r="K80" i="1"/>
  <c r="J80" i="1"/>
  <c r="I80" i="1"/>
  <c r="H80" i="1"/>
  <c r="G80" i="1"/>
  <c r="F80" i="1"/>
  <c r="E80" i="1"/>
  <c r="D80" i="1"/>
  <c r="C80" i="1"/>
  <c r="B80" i="1"/>
  <c r="T79" i="1"/>
  <c r="R79" i="1"/>
  <c r="L79" i="1"/>
  <c r="K79" i="1"/>
  <c r="J79" i="1"/>
  <c r="I79" i="1"/>
  <c r="H79" i="1"/>
  <c r="G79" i="1"/>
  <c r="F79" i="1"/>
  <c r="E79" i="1"/>
  <c r="D79" i="1"/>
  <c r="C79" i="1"/>
  <c r="B79" i="1"/>
  <c r="T78" i="1"/>
  <c r="R78" i="1"/>
  <c r="L78" i="1"/>
  <c r="K78" i="1"/>
  <c r="J78" i="1"/>
  <c r="I78" i="1"/>
  <c r="H78" i="1"/>
  <c r="G78" i="1"/>
  <c r="F78" i="1"/>
  <c r="E78" i="1"/>
  <c r="D78" i="1"/>
  <c r="C78" i="1"/>
  <c r="B78" i="1"/>
  <c r="T77" i="1"/>
  <c r="R77" i="1"/>
  <c r="L77" i="1"/>
  <c r="K77" i="1"/>
  <c r="J77" i="1"/>
  <c r="I77" i="1"/>
  <c r="H77" i="1"/>
  <c r="G77" i="1"/>
  <c r="F77" i="1"/>
  <c r="E77" i="1"/>
  <c r="D77" i="1"/>
  <c r="C77" i="1"/>
  <c r="B77" i="1"/>
  <c r="T76" i="1"/>
  <c r="R76" i="1"/>
  <c r="L76" i="1"/>
  <c r="K76" i="1"/>
  <c r="J76" i="1"/>
  <c r="I76" i="1"/>
  <c r="H76" i="1"/>
  <c r="G76" i="1"/>
  <c r="F76" i="1"/>
  <c r="E76" i="1"/>
  <c r="D76" i="1"/>
  <c r="C76" i="1"/>
  <c r="B76" i="1"/>
  <c r="T39" i="1"/>
  <c r="R39" i="1"/>
  <c r="L39" i="1"/>
  <c r="K39" i="1"/>
  <c r="J39" i="1"/>
  <c r="I39" i="1"/>
  <c r="H39" i="1"/>
  <c r="G39" i="1"/>
  <c r="F39" i="1"/>
  <c r="E39" i="1"/>
  <c r="D39" i="1"/>
  <c r="C39" i="1"/>
  <c r="B39" i="1"/>
  <c r="T75" i="1"/>
  <c r="R75" i="1"/>
  <c r="L75" i="1"/>
  <c r="K75" i="1"/>
  <c r="J75" i="1"/>
  <c r="I75" i="1"/>
  <c r="H75" i="1"/>
  <c r="G75" i="1"/>
  <c r="F75" i="1"/>
  <c r="E75" i="1"/>
  <c r="D75" i="1"/>
  <c r="C75" i="1"/>
  <c r="B75" i="1"/>
  <c r="T74" i="1"/>
  <c r="R74" i="1"/>
  <c r="L74" i="1"/>
  <c r="K74" i="1"/>
  <c r="J74" i="1"/>
  <c r="I74" i="1"/>
  <c r="H74" i="1"/>
  <c r="G74" i="1"/>
  <c r="F74" i="1"/>
  <c r="E74" i="1"/>
  <c r="D74" i="1"/>
  <c r="C74" i="1"/>
  <c r="B74" i="1"/>
  <c r="T73" i="1"/>
  <c r="R73" i="1"/>
  <c r="L73" i="1"/>
  <c r="K73" i="1"/>
  <c r="J73" i="1"/>
  <c r="I73" i="1"/>
  <c r="H73" i="1"/>
  <c r="G73" i="1"/>
  <c r="F73" i="1"/>
  <c r="E73" i="1"/>
  <c r="D73" i="1"/>
  <c r="C73" i="1"/>
  <c r="B73" i="1"/>
  <c r="T22" i="1"/>
  <c r="R22" i="1"/>
  <c r="L22" i="1"/>
  <c r="K22" i="1"/>
  <c r="J22" i="1"/>
  <c r="I22" i="1"/>
  <c r="H22" i="1"/>
  <c r="G22" i="1"/>
  <c r="F22" i="1"/>
  <c r="E22" i="1"/>
  <c r="D22" i="1"/>
  <c r="C22" i="1"/>
  <c r="B22" i="1"/>
  <c r="T72" i="1"/>
  <c r="R72" i="1"/>
  <c r="L72" i="1"/>
  <c r="K72" i="1"/>
  <c r="J72" i="1"/>
  <c r="I72" i="1"/>
  <c r="H72" i="1"/>
  <c r="G72" i="1"/>
  <c r="F72" i="1"/>
  <c r="E72" i="1"/>
  <c r="D72" i="1"/>
  <c r="C72" i="1"/>
  <c r="B72" i="1"/>
  <c r="T15" i="1"/>
  <c r="R15" i="1"/>
  <c r="L15" i="1"/>
  <c r="K15" i="1"/>
  <c r="J15" i="1"/>
  <c r="I15" i="1"/>
  <c r="H15" i="1"/>
  <c r="G15" i="1"/>
  <c r="F15" i="1"/>
  <c r="E15" i="1"/>
  <c r="D15" i="1"/>
  <c r="C15" i="1"/>
  <c r="B15" i="1"/>
  <c r="T71" i="1"/>
  <c r="R71" i="1"/>
  <c r="L71" i="1"/>
  <c r="K71" i="1"/>
  <c r="J71" i="1"/>
  <c r="I71" i="1"/>
  <c r="H71" i="1"/>
  <c r="G71" i="1"/>
  <c r="F71" i="1"/>
  <c r="E71" i="1"/>
  <c r="D71" i="1"/>
  <c r="C71" i="1"/>
  <c r="B71" i="1"/>
  <c r="T70" i="1"/>
  <c r="R70" i="1"/>
  <c r="L70" i="1"/>
  <c r="K70" i="1"/>
  <c r="J70" i="1"/>
  <c r="I70" i="1"/>
  <c r="H70" i="1"/>
  <c r="G70" i="1"/>
  <c r="F70" i="1"/>
  <c r="E70" i="1"/>
  <c r="D70" i="1"/>
  <c r="C70" i="1"/>
  <c r="B70" i="1"/>
  <c r="T69" i="1"/>
  <c r="R69" i="1"/>
  <c r="L69" i="1"/>
  <c r="K69" i="1"/>
  <c r="J69" i="1"/>
  <c r="I69" i="1"/>
  <c r="H69" i="1"/>
  <c r="G69" i="1"/>
  <c r="F69" i="1"/>
  <c r="E69" i="1"/>
  <c r="D69" i="1"/>
  <c r="C69" i="1"/>
  <c r="B69" i="1"/>
  <c r="T68" i="1"/>
  <c r="R68" i="1"/>
  <c r="L68" i="1"/>
  <c r="K68" i="1"/>
  <c r="J68" i="1"/>
  <c r="I68" i="1"/>
  <c r="H68" i="1"/>
  <c r="G68" i="1"/>
  <c r="F68" i="1"/>
  <c r="E68" i="1"/>
  <c r="D68" i="1"/>
  <c r="C68" i="1"/>
  <c r="B68" i="1"/>
  <c r="T16" i="1"/>
  <c r="R16" i="1"/>
  <c r="L16" i="1"/>
  <c r="K16" i="1"/>
  <c r="J16" i="1"/>
  <c r="I16" i="1"/>
  <c r="H16" i="1"/>
  <c r="G16" i="1"/>
  <c r="F16" i="1"/>
  <c r="E16" i="1"/>
  <c r="D16" i="1"/>
  <c r="C16" i="1"/>
  <c r="B16" i="1"/>
  <c r="T67" i="1"/>
  <c r="R67" i="1"/>
  <c r="L67" i="1"/>
  <c r="K67" i="1"/>
  <c r="J67" i="1"/>
  <c r="I67" i="1"/>
  <c r="H67" i="1"/>
  <c r="G67" i="1"/>
  <c r="F67" i="1"/>
  <c r="E67" i="1"/>
  <c r="D67" i="1"/>
  <c r="C67" i="1"/>
  <c r="B67" i="1"/>
  <c r="T66" i="1"/>
  <c r="R66" i="1"/>
  <c r="L66" i="1"/>
  <c r="K66" i="1"/>
  <c r="J66" i="1"/>
  <c r="I66" i="1"/>
  <c r="H66" i="1"/>
  <c r="G66" i="1"/>
  <c r="F66" i="1"/>
  <c r="E66" i="1"/>
  <c r="D66" i="1"/>
  <c r="C66" i="1"/>
  <c r="B66" i="1"/>
  <c r="T65" i="1"/>
  <c r="R65" i="1"/>
  <c r="L65" i="1"/>
  <c r="K65" i="1"/>
  <c r="J65" i="1"/>
  <c r="I65" i="1"/>
  <c r="H65" i="1"/>
  <c r="G65" i="1"/>
  <c r="F65" i="1"/>
  <c r="E65" i="1"/>
  <c r="D65" i="1"/>
  <c r="C65" i="1"/>
  <c r="B65" i="1"/>
  <c r="T64" i="1"/>
  <c r="R64" i="1"/>
  <c r="L64" i="1"/>
  <c r="K64" i="1"/>
  <c r="J64" i="1"/>
  <c r="I64" i="1"/>
  <c r="H64" i="1"/>
  <c r="G64" i="1"/>
  <c r="F64" i="1"/>
  <c r="E64" i="1"/>
  <c r="D64" i="1"/>
  <c r="C64" i="1"/>
  <c r="B64" i="1"/>
  <c r="T63" i="1"/>
  <c r="R63" i="1"/>
  <c r="L63" i="1"/>
  <c r="K63" i="1"/>
  <c r="J63" i="1"/>
  <c r="I63" i="1"/>
  <c r="H63" i="1"/>
  <c r="G63" i="1"/>
  <c r="F63" i="1"/>
  <c r="E63" i="1"/>
  <c r="D63" i="1"/>
  <c r="C63" i="1"/>
  <c r="B63" i="1"/>
  <c r="T62" i="1"/>
  <c r="R62" i="1"/>
  <c r="L62" i="1"/>
  <c r="K62" i="1"/>
  <c r="J62" i="1"/>
  <c r="I62" i="1"/>
  <c r="H62" i="1"/>
  <c r="G62" i="1"/>
  <c r="F62" i="1"/>
  <c r="E62" i="1"/>
  <c r="D62" i="1"/>
  <c r="C62" i="1"/>
  <c r="B62" i="1"/>
  <c r="T10" i="1"/>
  <c r="R10" i="1"/>
  <c r="L10" i="1"/>
  <c r="K10" i="1"/>
  <c r="J10" i="1"/>
  <c r="I10" i="1"/>
  <c r="H10" i="1"/>
  <c r="G10" i="1"/>
  <c r="F10" i="1"/>
  <c r="E10" i="1"/>
  <c r="D10" i="1"/>
  <c r="C10" i="1"/>
  <c r="B10" i="1"/>
  <c r="T61" i="1"/>
  <c r="R61" i="1"/>
  <c r="L61" i="1"/>
  <c r="K61" i="1"/>
  <c r="J61" i="1"/>
  <c r="I61" i="1"/>
  <c r="H61" i="1"/>
  <c r="G61" i="1"/>
  <c r="F61" i="1"/>
  <c r="E61" i="1"/>
  <c r="D61" i="1"/>
  <c r="C61" i="1"/>
  <c r="B61" i="1"/>
  <c r="T60" i="1"/>
  <c r="R60" i="1"/>
  <c r="L60" i="1"/>
  <c r="K60" i="1"/>
  <c r="J60" i="1"/>
  <c r="I60" i="1"/>
  <c r="H60" i="1"/>
  <c r="G60" i="1"/>
  <c r="F60" i="1"/>
  <c r="E60" i="1"/>
  <c r="D60" i="1"/>
  <c r="C60" i="1"/>
  <c r="B60" i="1"/>
  <c r="T24" i="1"/>
  <c r="R24" i="1"/>
  <c r="L24" i="1"/>
  <c r="K24" i="1"/>
  <c r="J24" i="1"/>
  <c r="I24" i="1"/>
  <c r="H24" i="1"/>
  <c r="G24" i="1"/>
  <c r="F24" i="1"/>
  <c r="E24" i="1"/>
  <c r="D24" i="1"/>
  <c r="C24" i="1"/>
  <c r="B24" i="1"/>
  <c r="T59" i="1"/>
  <c r="R59" i="1"/>
  <c r="L59" i="1"/>
  <c r="K59" i="1"/>
  <c r="J59" i="1"/>
  <c r="I59" i="1"/>
  <c r="H59" i="1"/>
  <c r="G59" i="1"/>
  <c r="F59" i="1"/>
  <c r="E59" i="1"/>
  <c r="D59" i="1"/>
  <c r="C59" i="1"/>
  <c r="B59" i="1"/>
  <c r="T58" i="1"/>
  <c r="R58" i="1"/>
  <c r="L58" i="1"/>
  <c r="K58" i="1"/>
  <c r="J58" i="1"/>
  <c r="I58" i="1"/>
  <c r="H58" i="1"/>
  <c r="G58" i="1"/>
  <c r="F58" i="1"/>
  <c r="E58" i="1"/>
  <c r="D58" i="1"/>
  <c r="C58" i="1"/>
  <c r="B58" i="1"/>
  <c r="T57" i="1"/>
  <c r="R57" i="1"/>
  <c r="L57" i="1"/>
  <c r="K57" i="1"/>
  <c r="J57" i="1"/>
  <c r="I57" i="1"/>
  <c r="H57" i="1"/>
  <c r="G57" i="1"/>
  <c r="F57" i="1"/>
  <c r="E57" i="1"/>
  <c r="D57" i="1"/>
  <c r="C57" i="1"/>
  <c r="B57" i="1"/>
  <c r="T38" i="1"/>
  <c r="R38" i="1"/>
  <c r="L38" i="1"/>
  <c r="K38" i="1"/>
  <c r="J38" i="1"/>
  <c r="I38" i="1"/>
  <c r="H38" i="1"/>
  <c r="G38" i="1"/>
  <c r="F38" i="1"/>
  <c r="E38" i="1"/>
  <c r="D38" i="1"/>
  <c r="C38" i="1"/>
  <c r="B38" i="1"/>
  <c r="T56" i="1"/>
  <c r="R56" i="1"/>
  <c r="L56" i="1"/>
  <c r="K56" i="1"/>
  <c r="J56" i="1"/>
  <c r="I56" i="1"/>
  <c r="H56" i="1"/>
  <c r="G56" i="1"/>
  <c r="F56" i="1"/>
  <c r="E56" i="1"/>
  <c r="D56" i="1"/>
  <c r="C56" i="1"/>
  <c r="B56" i="1"/>
  <c r="T55" i="1"/>
  <c r="R55" i="1"/>
  <c r="L55" i="1"/>
  <c r="K55" i="1"/>
  <c r="J55" i="1"/>
  <c r="I55" i="1"/>
  <c r="H55" i="1"/>
  <c r="G55" i="1"/>
  <c r="F55" i="1"/>
  <c r="E55" i="1"/>
  <c r="D55" i="1"/>
  <c r="C55" i="1"/>
  <c r="B55" i="1"/>
  <c r="T30" i="1"/>
  <c r="R30" i="1"/>
  <c r="L30" i="1"/>
  <c r="K30" i="1"/>
  <c r="J30" i="1"/>
  <c r="I30" i="1"/>
  <c r="H30" i="1"/>
  <c r="G30" i="1"/>
  <c r="F30" i="1"/>
  <c r="E30" i="1"/>
  <c r="D30" i="1"/>
  <c r="C30" i="1"/>
  <c r="B30" i="1"/>
  <c r="T54" i="1"/>
  <c r="R54" i="1"/>
  <c r="L54" i="1"/>
  <c r="K54" i="1"/>
  <c r="J54" i="1"/>
  <c r="I54" i="1"/>
  <c r="H54" i="1"/>
  <c r="G54" i="1"/>
  <c r="F54" i="1"/>
  <c r="E54" i="1"/>
  <c r="D54" i="1"/>
  <c r="C54" i="1"/>
  <c r="B54" i="1"/>
  <c r="T53" i="1"/>
  <c r="R53" i="1"/>
  <c r="L53" i="1"/>
  <c r="K53" i="1"/>
  <c r="J53" i="1"/>
  <c r="I53" i="1"/>
  <c r="H53" i="1"/>
  <c r="G53" i="1"/>
  <c r="F53" i="1"/>
  <c r="E53" i="1"/>
  <c r="D53" i="1"/>
  <c r="C53" i="1"/>
  <c r="B53" i="1"/>
  <c r="T36" i="1"/>
  <c r="R36" i="1"/>
  <c r="L36" i="1"/>
  <c r="K36" i="1"/>
  <c r="J36" i="1"/>
  <c r="I36" i="1"/>
  <c r="H36" i="1"/>
  <c r="G36" i="1"/>
  <c r="F36" i="1"/>
  <c r="E36" i="1"/>
  <c r="D36" i="1"/>
  <c r="C36" i="1"/>
  <c r="B36" i="1"/>
  <c r="T34" i="1"/>
  <c r="R34" i="1"/>
  <c r="L34" i="1"/>
  <c r="K34" i="1"/>
  <c r="J34" i="1"/>
  <c r="I34" i="1"/>
  <c r="H34" i="1"/>
  <c r="G34" i="1"/>
  <c r="F34" i="1"/>
  <c r="E34" i="1"/>
  <c r="D34" i="1"/>
  <c r="C34" i="1"/>
  <c r="B34" i="1"/>
  <c r="T52" i="1"/>
  <c r="R52" i="1"/>
  <c r="L52" i="1"/>
  <c r="K52" i="1"/>
  <c r="J52" i="1"/>
  <c r="I52" i="1"/>
  <c r="H52" i="1"/>
  <c r="G52" i="1"/>
  <c r="F52" i="1"/>
  <c r="E52" i="1"/>
  <c r="D52" i="1"/>
  <c r="C52" i="1"/>
  <c r="B52" i="1"/>
  <c r="T7" i="1"/>
  <c r="R7" i="1"/>
  <c r="L7" i="1"/>
  <c r="K7" i="1"/>
  <c r="J7" i="1"/>
  <c r="I7" i="1"/>
  <c r="H7" i="1"/>
  <c r="G7" i="1"/>
  <c r="F7" i="1"/>
  <c r="E7" i="1"/>
  <c r="D7" i="1"/>
  <c r="C7" i="1"/>
  <c r="B7" i="1"/>
  <c r="T51" i="1"/>
  <c r="R51" i="1"/>
  <c r="L51" i="1"/>
  <c r="K51" i="1"/>
  <c r="J51" i="1"/>
  <c r="I51" i="1"/>
  <c r="H51" i="1"/>
  <c r="G51" i="1"/>
  <c r="F51" i="1"/>
  <c r="E51" i="1"/>
  <c r="D51" i="1"/>
  <c r="C51" i="1"/>
  <c r="B51" i="1"/>
  <c r="T50" i="1"/>
  <c r="R50" i="1"/>
  <c r="L50" i="1"/>
  <c r="K50" i="1"/>
  <c r="J50" i="1"/>
  <c r="I50" i="1"/>
  <c r="H50" i="1"/>
  <c r="G50" i="1"/>
  <c r="F50" i="1"/>
  <c r="E50" i="1"/>
  <c r="D50" i="1"/>
  <c r="C50" i="1"/>
  <c r="B50" i="1"/>
  <c r="T13" i="1"/>
  <c r="R13" i="1"/>
  <c r="L13" i="1"/>
  <c r="K13" i="1"/>
  <c r="J13" i="1"/>
  <c r="I13" i="1"/>
  <c r="H13" i="1"/>
  <c r="G13" i="1"/>
  <c r="F13" i="1"/>
  <c r="E13" i="1"/>
  <c r="D13" i="1"/>
  <c r="C13" i="1"/>
  <c r="B13" i="1"/>
  <c r="T49" i="1"/>
  <c r="R49" i="1"/>
  <c r="L49" i="1"/>
  <c r="K49" i="1"/>
  <c r="J49" i="1"/>
  <c r="I49" i="1"/>
  <c r="H49" i="1"/>
  <c r="G49" i="1"/>
  <c r="F49" i="1"/>
  <c r="E49" i="1"/>
  <c r="D49" i="1"/>
  <c r="C49" i="1"/>
  <c r="B49" i="1"/>
  <c r="T48" i="1"/>
  <c r="R48" i="1"/>
  <c r="L48" i="1"/>
  <c r="K48" i="1"/>
  <c r="J48" i="1"/>
  <c r="I48" i="1"/>
  <c r="H48" i="1"/>
  <c r="G48" i="1"/>
  <c r="F48" i="1"/>
  <c r="E48" i="1"/>
  <c r="D48" i="1"/>
  <c r="C48" i="1"/>
  <c r="B48" i="1"/>
  <c r="T47" i="1"/>
  <c r="R47" i="1"/>
  <c r="L47" i="1"/>
  <c r="K47" i="1"/>
  <c r="J47" i="1"/>
  <c r="I47" i="1"/>
  <c r="H47" i="1"/>
  <c r="G47" i="1"/>
  <c r="F47" i="1"/>
  <c r="E47" i="1"/>
  <c r="D47" i="1"/>
  <c r="C47" i="1"/>
  <c r="B47" i="1"/>
  <c r="T46" i="1"/>
  <c r="R46" i="1"/>
  <c r="L46" i="1"/>
  <c r="K46" i="1"/>
  <c r="J46" i="1"/>
  <c r="I46" i="1"/>
  <c r="H46" i="1"/>
  <c r="G46" i="1"/>
  <c r="F46" i="1"/>
  <c r="E46" i="1"/>
  <c r="D46" i="1"/>
  <c r="C46" i="1"/>
  <c r="B46" i="1"/>
  <c r="T19" i="1"/>
  <c r="R19" i="1"/>
  <c r="L19" i="1"/>
  <c r="K19" i="1"/>
  <c r="J19" i="1"/>
  <c r="I19" i="1"/>
  <c r="H19" i="1"/>
  <c r="G19" i="1"/>
  <c r="F19" i="1"/>
  <c r="E19" i="1"/>
  <c r="D19" i="1"/>
  <c r="C19" i="1"/>
  <c r="B19" i="1"/>
  <c r="T45" i="1"/>
  <c r="R45" i="1"/>
  <c r="L45" i="1"/>
  <c r="K45" i="1"/>
  <c r="J45" i="1"/>
  <c r="I45" i="1"/>
  <c r="H45" i="1"/>
  <c r="G45" i="1"/>
  <c r="F45" i="1"/>
  <c r="E45" i="1"/>
  <c r="D45" i="1"/>
  <c r="C45" i="1"/>
  <c r="B45" i="1"/>
  <c r="T44" i="1"/>
  <c r="R44" i="1"/>
  <c r="L44" i="1"/>
  <c r="K44" i="1"/>
  <c r="J44" i="1"/>
  <c r="I44" i="1"/>
  <c r="H44" i="1"/>
  <c r="G44" i="1"/>
  <c r="F44" i="1"/>
  <c r="E44" i="1"/>
  <c r="D44" i="1"/>
  <c r="C44" i="1"/>
  <c r="B44" i="1"/>
  <c r="T43" i="1"/>
  <c r="R43" i="1"/>
  <c r="L43" i="1"/>
  <c r="K43" i="1"/>
  <c r="J43" i="1"/>
  <c r="I43" i="1"/>
  <c r="H43" i="1"/>
  <c r="G43" i="1"/>
  <c r="F43" i="1"/>
  <c r="E43" i="1"/>
  <c r="D43" i="1"/>
  <c r="C43" i="1"/>
  <c r="B43" i="1"/>
  <c r="T25" i="1"/>
  <c r="R25" i="1"/>
  <c r="L25" i="1"/>
  <c r="K25" i="1"/>
  <c r="J25" i="1"/>
  <c r="I25" i="1"/>
  <c r="H25" i="1"/>
  <c r="G25" i="1"/>
  <c r="F25" i="1"/>
  <c r="E25" i="1"/>
  <c r="D25" i="1"/>
  <c r="C25" i="1"/>
  <c r="B25" i="1"/>
  <c r="T4" i="1"/>
  <c r="R4" i="1"/>
  <c r="L4" i="1"/>
  <c r="K4" i="1"/>
  <c r="J4" i="1"/>
  <c r="I4" i="1"/>
  <c r="H4" i="1"/>
  <c r="G4" i="1"/>
  <c r="F4" i="1"/>
  <c r="E4" i="1"/>
  <c r="D4" i="1"/>
  <c r="C4" i="1"/>
  <c r="B4" i="1"/>
  <c r="T12" i="1"/>
  <c r="R12" i="1"/>
  <c r="L12" i="1"/>
  <c r="K12" i="1"/>
  <c r="J12" i="1"/>
  <c r="I12" i="1"/>
  <c r="H12" i="1"/>
  <c r="G12" i="1"/>
  <c r="F12" i="1"/>
  <c r="E12" i="1"/>
  <c r="D12" i="1"/>
  <c r="C12" i="1"/>
  <c r="B12" i="1"/>
  <c r="T42" i="1"/>
  <c r="R42" i="1"/>
  <c r="L42" i="1"/>
  <c r="K42" i="1"/>
  <c r="J42" i="1"/>
  <c r="I42" i="1"/>
  <c r="H42" i="1"/>
  <c r="G42" i="1"/>
  <c r="F42" i="1"/>
  <c r="E42" i="1"/>
  <c r="D42" i="1"/>
  <c r="C42" i="1"/>
  <c r="B42" i="1"/>
  <c r="T41" i="1"/>
  <c r="R41" i="1"/>
  <c r="L41" i="1"/>
  <c r="K41" i="1"/>
  <c r="J41" i="1"/>
  <c r="I41" i="1"/>
  <c r="H41" i="1"/>
  <c r="G41" i="1"/>
  <c r="F41" i="1"/>
  <c r="E41" i="1"/>
  <c r="D41" i="1"/>
  <c r="C41" i="1"/>
  <c r="B41" i="1"/>
  <c r="F17" i="2" l="1"/>
  <c r="F7" i="2"/>
  <c r="F12" i="2"/>
  <c r="F15" i="2"/>
  <c r="P85" i="1"/>
  <c r="F6" i="2"/>
  <c r="P61" i="1"/>
  <c r="P50" i="1"/>
  <c r="P77" i="1"/>
  <c r="P48" i="1"/>
  <c r="P46" i="1"/>
  <c r="P99" i="1"/>
  <c r="P21" i="1"/>
  <c r="P51" i="1"/>
  <c r="N41" i="1"/>
  <c r="P104" i="1"/>
  <c r="N48" i="1"/>
  <c r="P90" i="1"/>
  <c r="P97" i="1"/>
  <c r="P22" i="1"/>
  <c r="P16" i="1"/>
  <c r="N7" i="1"/>
  <c r="P56" i="1"/>
  <c r="N24" i="1"/>
  <c r="P80" i="1"/>
  <c r="P101" i="1"/>
  <c r="P18" i="1"/>
  <c r="P68" i="1"/>
  <c r="P32" i="1"/>
  <c r="C45" i="2" a="1"/>
  <c r="C45" i="2" s="1"/>
  <c r="C15" i="2" s="1"/>
  <c r="N67" i="1"/>
  <c r="P89" i="1"/>
  <c r="P55" i="1"/>
  <c r="N76" i="1"/>
  <c r="P63" i="1"/>
  <c r="P15" i="1"/>
  <c r="P83" i="1"/>
  <c r="N91" i="1"/>
  <c r="P47" i="1"/>
  <c r="P49" i="1"/>
  <c r="P58" i="1"/>
  <c r="N90" i="1"/>
  <c r="P95" i="1"/>
  <c r="P103" i="1"/>
  <c r="P79" i="1"/>
  <c r="P70" i="1"/>
  <c r="P82" i="1"/>
  <c r="P8" i="1"/>
  <c r="N19" i="1"/>
  <c r="N38" i="1"/>
  <c r="N93" i="1"/>
  <c r="P23" i="1"/>
  <c r="P44" i="1"/>
  <c r="P92" i="1"/>
  <c r="P14" i="1"/>
  <c r="N54" i="1"/>
  <c r="N65" i="1"/>
  <c r="P78" i="1"/>
  <c r="N16" i="1"/>
  <c r="P25" i="1"/>
  <c r="N36" i="1"/>
  <c r="N75" i="1"/>
  <c r="P87" i="1"/>
  <c r="P100" i="1"/>
  <c r="C41" i="2" a="1"/>
  <c r="C41" i="2" s="1"/>
  <c r="C14" i="2" s="1"/>
  <c r="P29" i="1"/>
  <c r="P86" i="1"/>
  <c r="F13" i="2"/>
  <c r="F8" i="2"/>
  <c r="P10" i="1"/>
  <c r="N73" i="1"/>
  <c r="N98" i="1"/>
  <c r="P12" i="1"/>
  <c r="N52" i="1"/>
  <c r="P17" i="1"/>
  <c r="P31" i="1"/>
  <c r="P84" i="1"/>
  <c r="P96" i="1"/>
  <c r="N46" i="1"/>
  <c r="P60" i="1"/>
  <c r="N72" i="1"/>
  <c r="C23" i="2" a="1"/>
  <c r="C23" i="2" s="1"/>
  <c r="C6" i="2" s="1"/>
  <c r="C43" i="2" a="1"/>
  <c r="C43" i="2" s="1"/>
  <c r="C12" i="2" s="1"/>
  <c r="N45" i="1"/>
  <c r="P6" i="1"/>
  <c r="F16" i="2"/>
  <c r="P30" i="1"/>
  <c r="N66" i="1"/>
  <c r="P5" i="1"/>
  <c r="P94" i="1"/>
  <c r="N56" i="1"/>
  <c r="P43" i="1"/>
  <c r="N59" i="1"/>
  <c r="P66" i="1"/>
  <c r="P71" i="1"/>
  <c r="N77" i="1"/>
  <c r="P53" i="1"/>
  <c r="N18" i="1"/>
  <c r="P13" i="1"/>
  <c r="N64" i="1"/>
  <c r="P4" i="1"/>
  <c r="P39" i="1"/>
  <c r="N88" i="1"/>
  <c r="P102" i="1"/>
  <c r="P34" i="1"/>
  <c r="P62" i="1"/>
  <c r="N81" i="1"/>
  <c r="P88" i="1"/>
  <c r="N28" i="1"/>
  <c r="N21" i="1"/>
  <c r="N42" i="1"/>
  <c r="P57" i="1"/>
  <c r="P69" i="1"/>
  <c r="P74" i="1"/>
  <c r="P11" i="1"/>
  <c r="P28" i="1"/>
  <c r="N102" i="1"/>
  <c r="N94" i="1"/>
  <c r="P72" i="1"/>
  <c r="N84" i="1"/>
  <c r="N6" i="1"/>
  <c r="P91" i="1"/>
  <c r="N60" i="1"/>
  <c r="P52" i="1"/>
  <c r="N96" i="1"/>
  <c r="P41" i="1"/>
  <c r="N71" i="1"/>
  <c r="N12" i="1"/>
  <c r="N5" i="1"/>
  <c r="P73" i="1"/>
  <c r="N86" i="1"/>
  <c r="N31" i="1"/>
  <c r="N51" i="1"/>
  <c r="N87" i="1"/>
  <c r="P19" i="1"/>
  <c r="N29" i="1"/>
  <c r="N10" i="1"/>
  <c r="P76" i="1"/>
  <c r="N89" i="1"/>
  <c r="P36" i="1"/>
  <c r="N78" i="1"/>
  <c r="N100" i="1"/>
  <c r="P65" i="1"/>
  <c r="N49" i="1"/>
  <c r="P38" i="1"/>
  <c r="N68" i="1"/>
  <c r="N32" i="1"/>
  <c r="P75" i="1"/>
  <c r="N69" i="1"/>
  <c r="N17" i="1"/>
  <c r="P54" i="1"/>
  <c r="P67" i="1"/>
  <c r="N58" i="1"/>
  <c r="N80" i="1"/>
  <c r="N101" i="1"/>
  <c r="N50" i="1"/>
  <c r="N70" i="1"/>
  <c r="N92" i="1"/>
  <c r="N82" i="1"/>
  <c r="N14" i="1"/>
  <c r="N25" i="1"/>
  <c r="P24" i="1"/>
  <c r="N8" i="1"/>
  <c r="P42" i="1"/>
  <c r="P7" i="1"/>
  <c r="N83" i="1"/>
  <c r="P93" i="1"/>
  <c r="N23" i="1"/>
  <c r="P59" i="1"/>
  <c r="P81" i="1"/>
  <c r="N44" i="1"/>
  <c r="N63" i="1"/>
  <c r="P98" i="1"/>
  <c r="N55" i="1"/>
  <c r="N15" i="1"/>
  <c r="N4" i="1"/>
  <c r="N61" i="1"/>
  <c r="N34" i="1"/>
  <c r="N22" i="1"/>
  <c r="N95" i="1"/>
  <c r="N13" i="1"/>
  <c r="N43" i="1"/>
  <c r="N62" i="1"/>
  <c r="N85" i="1"/>
  <c r="N103" i="1"/>
  <c r="N53" i="1"/>
  <c r="N74" i="1"/>
  <c r="N97" i="1"/>
  <c r="N11" i="1"/>
  <c r="N104" i="1"/>
  <c r="N57" i="1"/>
  <c r="N47" i="1"/>
  <c r="P45" i="1"/>
  <c r="N30" i="1"/>
  <c r="P64" i="1"/>
  <c r="N39" i="1"/>
  <c r="N99" i="1"/>
  <c r="N79" i="1"/>
  <c r="C49" i="2" a="1"/>
  <c r="C49" i="2" s="1"/>
  <c r="C17" i="2" s="1"/>
  <c r="C39" i="2" a="1"/>
  <c r="C39" i="2" s="1"/>
  <c r="C8" i="2" s="1"/>
  <c r="C35" i="2" a="1"/>
  <c r="C35" i="2" s="1"/>
  <c r="C11" i="2" s="1"/>
  <c r="F10" i="2"/>
  <c r="C33" i="2" a="1"/>
  <c r="C33" i="2" s="1"/>
  <c r="C13" i="2" s="1"/>
  <c r="C37" i="2" a="1"/>
  <c r="C37" i="2" s="1"/>
  <c r="C7" i="2" s="1"/>
  <c r="C29" i="2" a="1"/>
  <c r="C29" i="2" s="1"/>
  <c r="C5" i="2" s="1"/>
  <c r="F4" i="2"/>
  <c r="F11" i="2"/>
  <c r="C27" i="2" a="1"/>
  <c r="C27" i="2" s="1"/>
  <c r="C4" i="2" s="1"/>
  <c r="F5" i="2"/>
  <c r="C25" i="2" a="1"/>
  <c r="C25" i="2" s="1"/>
  <c r="C16" i="2" s="1"/>
  <c r="C31" i="2" a="1"/>
  <c r="C31" i="2" s="1"/>
  <c r="C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<sst xmlns="http://schemas.openxmlformats.org/spreadsheetml/2006/main" count="740" uniqueCount="294">
  <si>
    <t>Position</t>
  </si>
  <si>
    <t>Name</t>
  </si>
  <si>
    <t>Firm</t>
  </si>
  <si>
    <t xml:space="preserve"> </t>
  </si>
  <si>
    <t xml:space="preserve">  </t>
  </si>
  <si>
    <t>Best 5 Results</t>
  </si>
  <si>
    <t xml:space="preserve">    </t>
  </si>
  <si>
    <t>Counting Races</t>
  </si>
  <si>
    <t>Adrian Rogers</t>
  </si>
  <si>
    <t>David Simmons</t>
  </si>
  <si>
    <t>Nicola Boorman</t>
  </si>
  <si>
    <t>Travelers</t>
  </si>
  <si>
    <t>Team</t>
  </si>
  <si>
    <t>Best 10 Results</t>
  </si>
  <si>
    <t>DETAILED RESULTS - TEAMS IN TEAM NUMBER ORDER, NOT RESULTS ORDER</t>
  </si>
  <si>
    <t>Team number</t>
  </si>
  <si>
    <t>Team members</t>
  </si>
  <si>
    <t>NWFPAC position</t>
  </si>
  <si>
    <t>Overall position</t>
  </si>
  <si>
    <t>Gender position</t>
  </si>
  <si>
    <t>Points</t>
  </si>
  <si>
    <t>Azets</t>
  </si>
  <si>
    <t>Lee Van Houplines</t>
  </si>
  <si>
    <t>Time</t>
  </si>
  <si>
    <t>Freedom Marathon</t>
  </si>
  <si>
    <t>Score</t>
  </si>
  <si>
    <t>Total points</t>
  </si>
  <si>
    <t>Total races</t>
  </si>
  <si>
    <t>Nathalie Connell</t>
  </si>
  <si>
    <t>Doug McCance</t>
  </si>
  <si>
    <t>Raymond James</t>
  </si>
  <si>
    <t>Total Points</t>
  </si>
  <si>
    <t>Marathon</t>
  </si>
  <si>
    <t>% finish</t>
  </si>
  <si>
    <t>Steven Henderson</t>
  </si>
  <si>
    <t>Rebekah Ingham</t>
  </si>
  <si>
    <t>Charles Singlehurst</t>
  </si>
  <si>
    <t>Josh Nelson</t>
  </si>
  <si>
    <t>Evelyn Partners</t>
  </si>
  <si>
    <t>Mike Ginn</t>
  </si>
  <si>
    <t>Stephen Grice</t>
  </si>
  <si>
    <t>Santander</t>
  </si>
  <si>
    <t>Charlie Batho</t>
  </si>
  <si>
    <t>Gareth Hurfurt</t>
  </si>
  <si>
    <t>GJH Associates</t>
  </si>
  <si>
    <t>Claire Heron</t>
  </si>
  <si>
    <t>David Chambers</t>
  </si>
  <si>
    <t>Kuit Steinart Levy</t>
  </si>
  <si>
    <t>Claire Richardson</t>
  </si>
  <si>
    <t>Atlanta Group</t>
  </si>
  <si>
    <t>Steve Hughes</t>
  </si>
  <si>
    <t>Five Wealth</t>
  </si>
  <si>
    <t>Alan Reynolds</t>
  </si>
  <si>
    <t>Sam Vincent</t>
  </si>
  <si>
    <t>Ryan Donnelly</t>
  </si>
  <si>
    <t>Co-op</t>
  </si>
  <si>
    <t>Crowe</t>
  </si>
  <si>
    <t>Castlefield Recruitment</t>
  </si>
  <si>
    <t>Interpath Advisory</t>
  </si>
  <si>
    <t>Thincats</t>
  </si>
  <si>
    <t>Forbes Dawson</t>
  </si>
  <si>
    <t>Byron Edwards</t>
  </si>
  <si>
    <t>Lombard</t>
  </si>
  <si>
    <t>Stewart Haworth</t>
  </si>
  <si>
    <t>OakNorth Bank</t>
  </si>
  <si>
    <t>Tim Shaw</t>
  </si>
  <si>
    <t>Chip time</t>
  </si>
  <si>
    <t>Sian Marsden</t>
  </si>
  <si>
    <t>RSM</t>
  </si>
  <si>
    <t>Michael Mannings</t>
  </si>
  <si>
    <t>Heather Hughes</t>
  </si>
  <si>
    <t>Adam Stirling</t>
  </si>
  <si>
    <t>Sam Forshaw</t>
  </si>
  <si>
    <t>Ash Richardson</t>
  </si>
  <si>
    <t>James Savage</t>
  </si>
  <si>
    <t>Phil Jenkinson</t>
  </si>
  <si>
    <t>Joe Hughes</t>
  </si>
  <si>
    <t>Briony Fagan</t>
  </si>
  <si>
    <t>Adam Barnes</t>
  </si>
  <si>
    <t>Cranmer Education Trust</t>
  </si>
  <si>
    <t>Teneo</t>
  </si>
  <si>
    <t>Zuto</t>
  </si>
  <si>
    <t>Interfloor</t>
  </si>
  <si>
    <t>Arete Capital</t>
  </si>
  <si>
    <t>KeySME</t>
  </si>
  <si>
    <t>Deloitte</t>
  </si>
  <si>
    <t>Environmental Resources Management</t>
  </si>
  <si>
    <t>Selina Finance</t>
  </si>
  <si>
    <t>Arvind Mahendran</t>
  </si>
  <si>
    <t>Luke Berry</t>
  </si>
  <si>
    <t>Matt Smith</t>
  </si>
  <si>
    <t>Virgin Money</t>
  </si>
  <si>
    <t>Unilever</t>
  </si>
  <si>
    <t>Lee Ashwood</t>
  </si>
  <si>
    <t>Freeths</t>
  </si>
  <si>
    <t>Glaisyers</t>
  </si>
  <si>
    <t>David Gorman</t>
  </si>
  <si>
    <t>Castlefield Investment Partners</t>
  </si>
  <si>
    <t>Sam Roden</t>
  </si>
  <si>
    <t>HSBC</t>
  </si>
  <si>
    <t>Aisha Anwar</t>
  </si>
  <si>
    <t>Chris Essex</t>
  </si>
  <si>
    <t>Kaplan</t>
  </si>
  <si>
    <t>On the Beach Group</t>
  </si>
  <si>
    <t>Alex Tunstall</t>
  </si>
  <si>
    <t>Asda</t>
  </si>
  <si>
    <t>Daria Watson</t>
  </si>
  <si>
    <t>Dan Gianferrari</t>
  </si>
  <si>
    <t>JMW Solicitors</t>
  </si>
  <si>
    <t>Jill Parker</t>
  </si>
  <si>
    <t>gunnercooke</t>
  </si>
  <si>
    <t>Rik Heap</t>
  </si>
  <si>
    <t>Leonard Curtis</t>
  </si>
  <si>
    <t>Dan Harrison-Croft</t>
  </si>
  <si>
    <t>Ralph Walker-Moretti</t>
  </si>
  <si>
    <t>Tom Grime</t>
  </si>
  <si>
    <t>Mistral Group</t>
  </si>
  <si>
    <t>Daisy Stott</t>
  </si>
  <si>
    <t>Rory Hyde</t>
  </si>
  <si>
    <t>MHA Moore &amp; Smalley</t>
  </si>
  <si>
    <t>Alex Kelly</t>
  </si>
  <si>
    <t>Rob Dawes</t>
  </si>
  <si>
    <t>Cazenove Capital</t>
  </si>
  <si>
    <t>Debra Cooper</t>
  </si>
  <si>
    <t>Hill Dickinson</t>
  </si>
  <si>
    <t>Miles Burgess</t>
  </si>
  <si>
    <t>Independent Growth Finance</t>
  </si>
  <si>
    <t>Nick Waddelove</t>
  </si>
  <si>
    <t>Alex Narang</t>
  </si>
  <si>
    <t>EY</t>
  </si>
  <si>
    <t>Charlotte Hind</t>
  </si>
  <si>
    <t>Michael Page</t>
  </si>
  <si>
    <t>Gareth Davies</t>
  </si>
  <si>
    <t>Martin Emmott</t>
  </si>
  <si>
    <t>Aldermore Bank</t>
  </si>
  <si>
    <t>Joe Dolan</t>
  </si>
  <si>
    <t>Gallagher</t>
  </si>
  <si>
    <t>Shaun Little</t>
  </si>
  <si>
    <t>Non-qualifying</t>
  </si>
  <si>
    <t>Nicola Deeran</t>
  </si>
  <si>
    <t>Manchester Airport</t>
  </si>
  <si>
    <t>Paul Bannister</t>
  </si>
  <si>
    <t>Josh Harper</t>
  </si>
  <si>
    <t>Chris Findlow</t>
  </si>
  <si>
    <t>Alison Bull</t>
  </si>
  <si>
    <t>Mills &amp; Reeve</t>
  </si>
  <si>
    <t>FundingLinks</t>
  </si>
  <si>
    <t>DWF</t>
  </si>
  <si>
    <t>ODEON Cinemas</t>
  </si>
  <si>
    <t>Gender runners</t>
  </si>
  <si>
    <t>Alwyn Mulryne</t>
  </si>
  <si>
    <t>Charles Stanley</t>
  </si>
  <si>
    <t>Total score all races</t>
  </si>
  <si>
    <t>Tatton 10k</t>
  </si>
  <si>
    <t>Yarrow River Bluebell 10k</t>
  </si>
  <si>
    <t>Retained Learnings
Aisha Anwar (On The Beach Group) and Chris Essex (Kaplan)</t>
  </si>
  <si>
    <t>Retained Learnings - Aisha Anwar (On The Beach Group) and Chris Essex (Kaplan)</t>
  </si>
  <si>
    <t>Jordan Wheatley</t>
  </si>
  <si>
    <t>Stanley Stephens</t>
  </si>
  <si>
    <t>Max Kidd-Rossiter</t>
  </si>
  <si>
    <t>Lichfields</t>
  </si>
  <si>
    <t>Lucy Gillibrand</t>
  </si>
  <si>
    <t>Trailblazers - Lucy Gillibrand and Sian Marsden (RSM)</t>
  </si>
  <si>
    <t>Sprint to the Mint - Jordan Wheatley and Steve Hughes (Five Wealth)</t>
  </si>
  <si>
    <t>Ben Greene</t>
  </si>
  <si>
    <t>Browne Jacobson</t>
  </si>
  <si>
    <t>Kate Aitchison</t>
  </si>
  <si>
    <t>Billy Liggins</t>
  </si>
  <si>
    <t>Charlotte Renshaw</t>
  </si>
  <si>
    <t>Ruj Dev</t>
  </si>
  <si>
    <t>Sean Thomson</t>
  </si>
  <si>
    <t>Ultimate Finance Group</t>
  </si>
  <si>
    <t>Sumer Law</t>
  </si>
  <si>
    <t>Mike Caine</t>
  </si>
  <si>
    <t>NatWest</t>
  </si>
  <si>
    <t>G&amp;T Coffee Club - Adrian Rogers (Glaisyers) and Nicola Boorman (Travelers)</t>
  </si>
  <si>
    <t>G&amp;T Coffee Club
Adrian Rogers (Glaisyers) and Nicola Boorman (Travelers)</t>
  </si>
  <si>
    <t>MHA</t>
  </si>
  <si>
    <t>James Cairns</t>
  </si>
  <si>
    <t>Will Holroyd</t>
  </si>
  <si>
    <t>MC2</t>
  </si>
  <si>
    <t>Peter Cheney</t>
  </si>
  <si>
    <t>Carbon Corporate Finance</t>
  </si>
  <si>
    <t>Stephen Wright</t>
  </si>
  <si>
    <t>Cowgills</t>
  </si>
  <si>
    <t>CB Financial Consultancy</t>
  </si>
  <si>
    <t>Jake Topp</t>
  </si>
  <si>
    <t>PwC</t>
  </si>
  <si>
    <t>A Run For Your Money - Charles Singlehurst (Brooks Financial) and Josh Nelson (Evelyn Partners)</t>
  </si>
  <si>
    <t>A Run For Your Money
Charles Singlehurst (Brooks Financial) and Josh Nelson (Evelyn Partners)</t>
  </si>
  <si>
    <t>Brooks Financial</t>
  </si>
  <si>
    <t>Alex Odlin</t>
  </si>
  <si>
    <t>Dow Schofield Watts Corporate Finance</t>
  </si>
  <si>
    <t>Ben Day</t>
  </si>
  <si>
    <t>Natalie Walker-Owen</t>
  </si>
  <si>
    <t>Growth Lending</t>
  </si>
  <si>
    <t>Matt Klemperer</t>
  </si>
  <si>
    <t>Lloyds</t>
  </si>
  <si>
    <t>Rantander - Mike Ginn (Palatine) and Stephen Grice (Santander)</t>
  </si>
  <si>
    <t>Palatine</t>
  </si>
  <si>
    <t>Rantander
Mike Ginn (Palatine) and Stephen Grice (Santander)</t>
  </si>
  <si>
    <t>NWFPAC 'Michael Page' 2026 Championship - Team</t>
  </si>
  <si>
    <t>Wythenshawe Parkrun</t>
  </si>
  <si>
    <t>Cheshire Spring Half Marathon</t>
  </si>
  <si>
    <t>Oldham Parkrun</t>
  </si>
  <si>
    <t>West Cheshire 10 Mile</t>
  </si>
  <si>
    <t>Haigh Woodland Parkrun</t>
  </si>
  <si>
    <t>NWFPAC 'Michael Page' 2026 Championship - Entrants' Results</t>
  </si>
  <si>
    <t>NWFPAC 'Michael Page' 2026 Championship - Athlete of Steel</t>
  </si>
  <si>
    <t>NWFPAC 'Michael Page' 2026 Championship - Individual</t>
  </si>
  <si>
    <t>Field:  ???</t>
  </si>
  <si>
    <t>Race reporter:  ???</t>
  </si>
  <si>
    <t>Currently non points scoring - awaiting completion of one of the Set Races</t>
  </si>
  <si>
    <t>Megan Davies</t>
  </si>
  <si>
    <t>Christian Peters</t>
  </si>
  <si>
    <t>J.P. Morgan</t>
  </si>
  <si>
    <t>Zoe Beaumont</t>
  </si>
  <si>
    <t>Flying Kuits - David Chambers and James Cairns (Kuit Steinart Levy)</t>
  </si>
  <si>
    <t>Flying Kuits
David Chambers and James Cairns (Kuit Steinart Levy)</t>
  </si>
  <si>
    <t>Sprint to the Mint
Jordan Wheatley (Five Wealth) and Steve Hughes (Five Wealth)</t>
  </si>
  <si>
    <t>Trailblazers
Lucy Gillibrand (RSM) and Sian Marsden (RSM)</t>
  </si>
  <si>
    <t>Carbon Edge
Peter Cheney (Carbon Corporate Finance) and Megan Davies (JMW Solicitors)</t>
  </si>
  <si>
    <t>Carbon Edge - Peter Cheney (Carbon Corporate Finance) and Megan Davies (JMW Solicitors)</t>
  </si>
  <si>
    <t>Sarah Gaskin</t>
  </si>
  <si>
    <t>Reward Funding</t>
  </si>
  <si>
    <t>Emily Kelly</t>
  </si>
  <si>
    <t>Alexander &amp; Co</t>
  </si>
  <si>
    <t>The Financi-gals - Emily Kelly (Alexander &amp; Co) and Sarah Gaskin (Reward Funding)</t>
  </si>
  <si>
    <t>The Financi-gals
Emily Kelly (Alexander &amp; Co) and Sarah Gaskin (Reward Funding)</t>
  </si>
  <si>
    <t>The Premium Pacers - Charlotte Renshaw and Zoe Beaumont (Gallaghers)</t>
  </si>
  <si>
    <t>Leading the Herd - David Simmons and Ben Day (Cowgills)</t>
  </si>
  <si>
    <t>Leading the Herd
David Simmons and Ben Day (Cowgills)</t>
  </si>
  <si>
    <t>The Premium Pacers
Charlotte Renshaw and Zoe Beaumont (Gallaghers)</t>
  </si>
  <si>
    <t>Grizedale Forest Trail 26</t>
  </si>
  <si>
    <t>Retained Learnings</t>
  </si>
  <si>
    <t>Who RUNS The World? Girls</t>
  </si>
  <si>
    <t>BACs</t>
  </si>
  <si>
    <t>A Run For Your Money</t>
  </si>
  <si>
    <t>Charlie Mills</t>
  </si>
  <si>
    <t>Bibby Financial Services</t>
  </si>
  <si>
    <t>J.P. Morgan Private Bank</t>
  </si>
  <si>
    <t>Leading the Herd</t>
  </si>
  <si>
    <t>Diana Leskavniece</t>
  </si>
  <si>
    <t>The Financi-gals</t>
  </si>
  <si>
    <t>Flying Kuits</t>
  </si>
  <si>
    <t>Sprint to the Mint</t>
  </si>
  <si>
    <t>Trailblazers</t>
  </si>
  <si>
    <t xml:space="preserve">Palatine - Regional Growth Credit Fund </t>
  </si>
  <si>
    <t>Rantander</t>
  </si>
  <si>
    <t>G&amp;T Coffee Club</t>
  </si>
  <si>
    <t>Michael Mone</t>
  </si>
  <si>
    <t>Fieldfisher</t>
  </si>
  <si>
    <t>BACs
Michael Mone (Fieldfisher) and Christian Peters (J.P. Morgan)</t>
  </si>
  <si>
    <t>BACs - Michael Mone (Fieldfisher) and Christian Peters (J.P. Morgan)</t>
  </si>
  <si>
    <t>Barry Davies</t>
  </si>
  <si>
    <t>Field:  369</t>
  </si>
  <si>
    <t>Race reporter:  Josh Nelson</t>
  </si>
  <si>
    <t>PB</t>
  </si>
  <si>
    <t>Addleshaw Goddard</t>
  </si>
  <si>
    <t>Miles Happened, Average</t>
  </si>
  <si>
    <t>Miles Happened, Average - Daisy Stott and Ralph Walker-Moretti (MHA)</t>
  </si>
  <si>
    <t>Miles Happened, Average
Daisy Stott and Ralph Walker-Moretti (MHA)</t>
  </si>
  <si>
    <t>Tokyo</t>
  </si>
  <si>
    <t>Race reporter:  Alan Reynolds</t>
  </si>
  <si>
    <t>Field:  1,457</t>
  </si>
  <si>
    <t>Peter Gent</t>
  </si>
  <si>
    <t>Credit Resource Solutions</t>
  </si>
  <si>
    <t>Race reporter:  Sian Marsden</t>
  </si>
  <si>
    <t>Field:  273</t>
  </si>
  <si>
    <t>3=</t>
  </si>
  <si>
    <t>Milan</t>
  </si>
  <si>
    <t>0:2:53:19</t>
  </si>
  <si>
    <t>The Premium Pacers</t>
  </si>
  <si>
    <t>Manchester</t>
  </si>
  <si>
    <t>London</t>
  </si>
  <si>
    <t>Boston</t>
  </si>
  <si>
    <t>Palatine - Regional Growth Credit Fund</t>
  </si>
  <si>
    <t>Race reporter:  Aisha Anwar</t>
  </si>
  <si>
    <t>1=</t>
  </si>
  <si>
    <t>5=</t>
  </si>
  <si>
    <t>9=</t>
  </si>
  <si>
    <t>Matthew Taylor</t>
  </si>
  <si>
    <t>Hurst Corporate Finance</t>
  </si>
  <si>
    <t>Carbon Edge</t>
  </si>
  <si>
    <t>McHale &amp; Co</t>
  </si>
  <si>
    <t>Race reporter:  Steve Hughes</t>
  </si>
  <si>
    <t>Field:  642</t>
  </si>
  <si>
    <t>Who RUNS The World? Girls - Alex Tunstall (Asda) and Briony Fagan (Palatine)</t>
  </si>
  <si>
    <t>Who RUNS The World? Girls
Alex Tunstall (Asda) and Briony Fagan (Palatine)</t>
  </si>
  <si>
    <t>Field:  518</t>
  </si>
  <si>
    <t>Race reporter:  Mike Ginn</t>
  </si>
  <si>
    <t>1st V40</t>
  </si>
  <si>
    <t>TBC</t>
  </si>
  <si>
    <t>Lyme Park Parkrun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</si>
</sst>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;\(#,##0\)"/>
    <numFmt numFmtId="165" formatCode="0.0"/>
    <numFmt numFmtId="166" formatCode="0.0%"/>
  </numFmts>
  <fonts count="13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ajor"/>
    </font>
    <font>
      <b/>
      <sz val="11"/>
      <color rgb="FF000000"/>
      <name val="Calibri"/>
      <family val="2"/>
      <scheme val="maj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ajor"/>
    </font>
    <font>
      <sz val="11"/>
      <color rgb="FF0000FF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b/>
      <u/>
      <sz val="11"/>
      <color rgb="FF24406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5" fontId="3" fillId="0" borderId="0" xfId="0" applyNumberFormat="1" applyFont="1" applyAlignment="1">
      <alignment vertical="top"/>
    </xf>
    <xf numFmtId="0" fontId="4" fillId="0" borderId="5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5" fontId="4" fillId="0" borderId="3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5" fontId="3" fillId="0" borderId="3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45" fontId="3" fillId="0" borderId="11" xfId="0" applyNumberFormat="1" applyFont="1" applyBorder="1" applyAlignment="1">
      <alignment horizontal="center" vertical="center"/>
    </xf>
    <xf numFmtId="21" fontId="3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21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6" fontId="6" fillId="0" borderId="3" xfId="1" applyNumberFormat="1" applyFont="1" applyBorder="1" applyAlignment="1">
      <alignment horizontal="center" vertical="center"/>
    </xf>
    <xf numFmtId="21" fontId="6" fillId="0" borderId="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45" fontId="6" fillId="0" borderId="0" xfId="0" applyNumberFormat="1" applyFont="1" applyAlignment="1">
      <alignment vertical="top"/>
    </xf>
    <xf numFmtId="45" fontId="7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right"/>
    </xf>
    <xf numFmtId="4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0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45" fontId="6" fillId="0" borderId="11" xfId="0" applyNumberFormat="1" applyFont="1" applyBorder="1" applyAlignment="1">
      <alignment horizontal="center" vertical="center"/>
    </xf>
    <xf numFmtId="45" fontId="6" fillId="0" borderId="0" xfId="0" applyNumberFormat="1" applyFont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45" fontId="3" fillId="0" borderId="0" xfId="0" applyNumberFormat="1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vertical="center" textRotation="50"/>
    </xf>
    <xf numFmtId="0" fontId="4" fillId="2" borderId="2" xfId="0" applyFont="1" applyFill="1" applyBorder="1" applyAlignment="1">
      <alignment vertical="center" textRotation="50"/>
    </xf>
    <xf numFmtId="0" fontId="4" fillId="2" borderId="3" xfId="0" applyFont="1" applyFill="1" applyBorder="1" applyAlignment="1">
      <alignment horizontal="center" vertical="center" textRotation="50" wrapText="1"/>
    </xf>
    <xf numFmtId="49" fontId="4" fillId="2" borderId="3" xfId="0" applyNumberFormat="1" applyFont="1" applyFill="1" applyBorder="1" applyAlignment="1">
      <alignment horizontal="center" vertical="center" textRotation="50" wrapText="1"/>
    </xf>
    <xf numFmtId="0" fontId="3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/>
    <xf numFmtId="0" fontId="4" fillId="2" borderId="1" xfId="0" applyFont="1" applyFill="1" applyBorder="1" applyAlignment="1">
      <alignment textRotation="50"/>
    </xf>
    <xf numFmtId="0" fontId="4" fillId="2" borderId="2" xfId="0" applyFont="1" applyFill="1" applyBorder="1" applyAlignment="1">
      <alignment textRotation="50"/>
    </xf>
    <xf numFmtId="0" fontId="4" fillId="2" borderId="2" xfId="0" applyFont="1" applyFill="1" applyBorder="1" applyAlignment="1">
      <alignment horizontal="center" textRotation="50"/>
    </xf>
    <xf numFmtId="0" fontId="4" fillId="2" borderId="2" xfId="0" applyFont="1" applyFill="1" applyBorder="1" applyAlignment="1">
      <alignment horizontal="center" textRotation="50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textRotation="50"/>
    </xf>
    <xf numFmtId="0" fontId="4" fillId="2" borderId="8" xfId="0" applyFont="1" applyFill="1" applyBorder="1" applyAlignment="1">
      <alignment horizontal="left" textRotation="50"/>
    </xf>
    <xf numFmtId="0" fontId="4" fillId="2" borderId="8" xfId="0" applyFont="1" applyFill="1" applyBorder="1" applyAlignment="1">
      <alignment horizontal="center" textRotation="50"/>
    </xf>
    <xf numFmtId="49" fontId="4" fillId="2" borderId="5" xfId="0" applyNumberFormat="1" applyFont="1" applyFill="1" applyBorder="1" applyAlignment="1">
      <alignment horizontal="center" textRotation="50" wrapText="1"/>
    </xf>
    <xf numFmtId="165" fontId="3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left"/>
    </xf>
    <xf numFmtId="0" fontId="11" fillId="0" borderId="11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11" fillId="0" borderId="3" xfId="0" applyFont="1" applyBorder="1"/>
    <xf numFmtId="0" fontId="3" fillId="0" borderId="0" xfId="0" applyFont="1" applyAlignment="1">
      <alignment horizontal="left"/>
    </xf>
    <xf numFmtId="0" fontId="4" fillId="0" borderId="0" xfId="0" applyFont="1"/>
    <xf numFmtId="0" fontId="12" fillId="0" borderId="0" xfId="0" applyFont="1"/>
    <xf numFmtId="0" fontId="4" fillId="2" borderId="8" xfId="0" applyFont="1" applyFill="1" applyBorder="1" applyAlignment="1">
      <alignment textRotation="50"/>
    </xf>
    <xf numFmtId="0" fontId="4" fillId="2" borderId="3" xfId="0" applyFont="1" applyFill="1" applyBorder="1" applyAlignment="1">
      <alignment horizontal="center" textRotation="50" wrapText="1"/>
    </xf>
    <xf numFmtId="49" fontId="4" fillId="2" borderId="3" xfId="0" applyNumberFormat="1" applyFont="1" applyFill="1" applyBorder="1" applyAlignment="1">
      <alignment horizontal="center" textRotation="50" wrapText="1"/>
    </xf>
    <xf numFmtId="0" fontId="3" fillId="0" borderId="11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4" fillId="2" borderId="4" xfId="0" applyFont="1" applyFill="1" applyBorder="1" applyAlignment="1">
      <alignment horizontal="center" textRotation="50"/>
    </xf>
    <xf numFmtId="0" fontId="3" fillId="2" borderId="3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4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11" fillId="0" borderId="9" xfId="0" applyFont="1" applyBorder="1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</cellXfs>
  <cellStyles count="2">
    <cellStyle name="Normal" xfId="0" builtinId="0"/>
    <cellStyle name="Per cent" xfId="1" builtinId="5"/>
  </cellStyles>
  <dxfs count="0"/>
  <tableStyles count="1" defaultTableStyle="TableStyleMedium2" defaultPivotStyle="PivotStyleLight16">
    <tableStyle name="Invisible" pivot="0" table="0" count="0" xr9:uid="{CDD21C9A-C27B-44F4-A21F-D16D29353314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3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4" sqref="J4"/>
    </sheetView>
  </sheetViews>
  <sheetFormatPr defaultColWidth="14.36328125" defaultRowHeight="15" customHeight="1" x14ac:dyDescent="0.35"/>
  <cols>
    <col min="1" max="1" width="5.26953125" style="63" customWidth="1"/>
    <col min="2" max="2" width="22.7265625" style="63" customWidth="1"/>
    <col min="3" max="3" width="40.36328125" style="63" customWidth="1"/>
    <col min="4" max="12" width="8.7265625" style="5" customWidth="1"/>
    <col min="13" max="13" width="4.54296875" style="5" customWidth="1"/>
    <col min="14" max="14" width="8.26953125" style="5" customWidth="1"/>
    <col min="15" max="15" width="4.54296875" style="5" customWidth="1"/>
    <col min="16" max="16" width="8.26953125" style="5" customWidth="1"/>
    <col min="17" max="17" width="4.54296875" style="5" customWidth="1"/>
    <col min="18" max="18" width="8.26953125" style="5" customWidth="1"/>
    <col min="19" max="19" width="4.54296875" style="5" customWidth="1"/>
    <col min="20" max="20" width="8.26953125" style="5" customWidth="1"/>
    <col min="21" max="16384" width="14.36328125" style="63"/>
  </cols>
  <sheetData>
    <row r="1" spans="1:20" ht="14.5" x14ac:dyDescent="0.35">
      <c r="A1" s="102" t="s">
        <v>209</v>
      </c>
      <c r="E1" s="131"/>
      <c r="F1" s="131"/>
      <c r="G1" s="132"/>
      <c r="H1" s="131"/>
      <c r="I1" s="132"/>
      <c r="J1" s="132"/>
      <c r="K1" s="132"/>
      <c r="L1" s="132"/>
      <c r="M1" s="132"/>
    </row>
    <row r="3" spans="1:20" ht="74.5" customHeight="1" x14ac:dyDescent="0.35">
      <c r="A3" s="103" t="s">
        <v>0</v>
      </c>
      <c r="B3" s="104" t="s">
        <v>1</v>
      </c>
      <c r="C3" s="104" t="s">
        <v>2</v>
      </c>
      <c r="D3" s="128" t="s">
        <v>202</v>
      </c>
      <c r="E3" s="128" t="s">
        <v>203</v>
      </c>
      <c r="F3" s="129" t="s">
        <v>204</v>
      </c>
      <c r="G3" s="128" t="s">
        <v>154</v>
      </c>
      <c r="H3" s="129" t="s">
        <v>153</v>
      </c>
      <c r="I3" s="129" t="s">
        <v>205</v>
      </c>
      <c r="J3" s="129" t="s">
        <v>293</v>
      </c>
      <c r="K3" s="129" t="s">
        <v>206</v>
      </c>
      <c r="L3" s="129" t="s">
        <v>24</v>
      </c>
      <c r="M3" s="105" t="s">
        <v>3</v>
      </c>
      <c r="N3" s="105" t="s">
        <v>31</v>
      </c>
      <c r="O3" s="105" t="s">
        <v>4</v>
      </c>
      <c r="P3" s="105" t="s">
        <v>5</v>
      </c>
      <c r="Q3" s="105" t="s">
        <v>6</v>
      </c>
      <c r="R3" s="133" t="s">
        <v>27</v>
      </c>
      <c r="S3" s="105" t="s">
        <v>6</v>
      </c>
      <c r="T3" s="133" t="s">
        <v>7</v>
      </c>
    </row>
    <row r="4" spans="1:20" ht="14.5" x14ac:dyDescent="0.35">
      <c r="A4" s="120">
        <v>1</v>
      </c>
      <c r="B4" s="107" t="str">
        <f>'Entrants Results'!B7</f>
        <v>Aisha Anwar</v>
      </c>
      <c r="C4" s="108" t="str">
        <f>'Entrants Results'!C7</f>
        <v>On the Beach Group</v>
      </c>
      <c r="D4" s="118">
        <f>'Entrants Results'!D7</f>
        <v>20</v>
      </c>
      <c r="E4" s="118">
        <f>'Entrants Results'!E7</f>
        <v>20</v>
      </c>
      <c r="F4" s="118">
        <f>'Entrants Results'!F7</f>
        <v>20</v>
      </c>
      <c r="G4" s="118">
        <f>'Entrants Results'!G7</f>
        <v>20</v>
      </c>
      <c r="H4" s="118">
        <f>'Entrants Results'!H7</f>
        <v>0</v>
      </c>
      <c r="I4" s="118">
        <f>'Entrants Results'!I7</f>
        <v>0</v>
      </c>
      <c r="J4" s="118">
        <f>'Entrants Results'!J7</f>
        <v>0</v>
      </c>
      <c r="K4" s="118">
        <f>'Entrants Results'!K7</f>
        <v>0</v>
      </c>
      <c r="L4" s="118">
        <f>'Entrants Results'!L7</f>
        <v>16</v>
      </c>
      <c r="M4" s="134"/>
      <c r="N4" s="118">
        <f t="shared" ref="N4:N35" si="0">SUM(D4:L4)</f>
        <v>96</v>
      </c>
      <c r="O4" s="134"/>
      <c r="P4" s="118">
        <f>IF(COUNT(D4:L4)&gt;4,SUM(LARGE(D4:L4,{1,2,3,4,5})),SUM(D4:L4))</f>
        <v>96</v>
      </c>
      <c r="Q4" s="134"/>
      <c r="R4" s="118">
        <f>COUNTA('Entrants Results'!D7:L7)</f>
        <v>5</v>
      </c>
      <c r="S4" s="134"/>
      <c r="T4" s="118">
        <f>IF(COUNTA('Entrants Results'!D7:L7)&gt;5,5,COUNTA('Entrants Results'!D7:L7))</f>
        <v>5</v>
      </c>
    </row>
    <row r="5" spans="1:20" ht="14.5" x14ac:dyDescent="0.35">
      <c r="A5" s="120">
        <v>2</v>
      </c>
      <c r="B5" s="107" t="str">
        <f>'Entrants Results'!B70</f>
        <v>Mike Ginn</v>
      </c>
      <c r="C5" s="108" t="str">
        <f>'Entrants Results'!C70</f>
        <v>Palatine</v>
      </c>
      <c r="D5" s="118">
        <f>'Entrants Results'!D70</f>
        <v>17</v>
      </c>
      <c r="E5" s="118">
        <f>'Entrants Results'!E70</f>
        <v>18</v>
      </c>
      <c r="F5" s="118">
        <f>'Entrants Results'!F70</f>
        <v>19</v>
      </c>
      <c r="G5" s="118">
        <f>'Entrants Results'!G70</f>
        <v>18</v>
      </c>
      <c r="H5" s="118">
        <f>'Entrants Results'!H70</f>
        <v>19</v>
      </c>
      <c r="I5" s="118">
        <f>'Entrants Results'!I70</f>
        <v>19</v>
      </c>
      <c r="J5" s="118">
        <f>'Entrants Results'!J70</f>
        <v>0</v>
      </c>
      <c r="K5" s="118">
        <f>'Entrants Results'!K70</f>
        <v>0</v>
      </c>
      <c r="L5" s="118">
        <f>'Entrants Results'!L70</f>
        <v>13</v>
      </c>
      <c r="M5" s="134"/>
      <c r="N5" s="118">
        <f t="shared" si="0"/>
        <v>123</v>
      </c>
      <c r="O5" s="134"/>
      <c r="P5" s="118">
        <f>IF(COUNT(D5:L5)&gt;4,SUM(LARGE(D5:L5,{1,2,3,4,5})),SUM(D5:L5))</f>
        <v>93</v>
      </c>
      <c r="Q5" s="134"/>
      <c r="R5" s="118">
        <f>COUNTA('Entrants Results'!D70:L70)</f>
        <v>7</v>
      </c>
      <c r="S5" s="134"/>
      <c r="T5" s="118">
        <f>IF(COUNTA('Entrants Results'!D70:L70)&gt;5,5,COUNTA('Entrants Results'!D70:L70))</f>
        <v>5</v>
      </c>
    </row>
    <row r="6" spans="1:20" ht="14.5" x14ac:dyDescent="0.35">
      <c r="A6" s="120">
        <v>3</v>
      </c>
      <c r="B6" s="107" t="str">
        <f>'Entrants Results'!B102</f>
        <v>Tom Grime</v>
      </c>
      <c r="C6" s="108" t="str">
        <f>'Entrants Results'!C102</f>
        <v>Mistral Group</v>
      </c>
      <c r="D6" s="118">
        <f>'Entrants Results'!D102</f>
        <v>13</v>
      </c>
      <c r="E6" s="118">
        <f>'Entrants Results'!E102</f>
        <v>19</v>
      </c>
      <c r="F6" s="118">
        <f>'Entrants Results'!F102</f>
        <v>16</v>
      </c>
      <c r="G6" s="118">
        <f>'Entrants Results'!G102</f>
        <v>20</v>
      </c>
      <c r="H6" s="118">
        <f>'Entrants Results'!H102</f>
        <v>0</v>
      </c>
      <c r="I6" s="118">
        <f>'Entrants Results'!I102</f>
        <v>0</v>
      </c>
      <c r="J6" s="118">
        <f>'Entrants Results'!J102</f>
        <v>0</v>
      </c>
      <c r="K6" s="118">
        <f>'Entrants Results'!K102</f>
        <v>0</v>
      </c>
      <c r="L6" s="118">
        <f>'Entrants Results'!L102</f>
        <v>17</v>
      </c>
      <c r="M6" s="134"/>
      <c r="N6" s="118">
        <f t="shared" si="0"/>
        <v>85</v>
      </c>
      <c r="O6" s="134"/>
      <c r="P6" s="118">
        <f>IF(COUNT(D6:L6)&gt;4,SUM(LARGE(D6:L6,{1,2,3,4,5})),SUM(D6:L6))</f>
        <v>85</v>
      </c>
      <c r="Q6" s="134"/>
      <c r="R6" s="118">
        <f>COUNTA('Entrants Results'!D102:L102)</f>
        <v>5</v>
      </c>
      <c r="S6" s="134"/>
      <c r="T6" s="118">
        <f>IF(COUNTA('Entrants Results'!D102:L102)&gt;5,5,COUNTA('Entrants Results'!D102:L102))</f>
        <v>5</v>
      </c>
    </row>
    <row r="7" spans="1:20" ht="14.5" x14ac:dyDescent="0.35">
      <c r="A7" s="120">
        <v>4</v>
      </c>
      <c r="B7" s="107" t="str">
        <f>'Entrants Results'!B21</f>
        <v>Briony Fagan</v>
      </c>
      <c r="C7" s="108" t="str">
        <f>'Entrants Results'!C21</f>
        <v>Palatine</v>
      </c>
      <c r="D7" s="118">
        <f>'Entrants Results'!D21</f>
        <v>7</v>
      </c>
      <c r="E7" s="118">
        <f>'Entrants Results'!E21</f>
        <v>17</v>
      </c>
      <c r="F7" s="118">
        <f>'Entrants Results'!F21</f>
        <v>18</v>
      </c>
      <c r="G7" s="118">
        <f>'Entrants Results'!G21</f>
        <v>18</v>
      </c>
      <c r="H7" s="118">
        <f>'Entrants Results'!H21</f>
        <v>0</v>
      </c>
      <c r="I7" s="118">
        <f>'Entrants Results'!I21</f>
        <v>0</v>
      </c>
      <c r="J7" s="118">
        <f>'Entrants Results'!J21</f>
        <v>0</v>
      </c>
      <c r="K7" s="118">
        <f>'Entrants Results'!K21</f>
        <v>0</v>
      </c>
      <c r="L7" s="118">
        <f>'Entrants Results'!L21</f>
        <v>19</v>
      </c>
      <c r="M7" s="134"/>
      <c r="N7" s="118">
        <f t="shared" si="0"/>
        <v>79</v>
      </c>
      <c r="O7" s="134"/>
      <c r="P7" s="118">
        <f>IF(COUNT(D7:L7)&gt;4,SUM(LARGE(D7:L7,{1,2,3,4,5})),SUM(D7:L7))</f>
        <v>79</v>
      </c>
      <c r="Q7" s="134"/>
      <c r="R7" s="118">
        <f>COUNTA('Entrants Results'!D21:L21)</f>
        <v>5</v>
      </c>
      <c r="S7" s="134"/>
      <c r="T7" s="118">
        <f>IF(COUNTA('Entrants Results'!D21:L21)&gt;5,5,COUNTA('Entrants Results'!D21:L21))</f>
        <v>5</v>
      </c>
    </row>
    <row r="8" spans="1:20" ht="14.5" x14ac:dyDescent="0.35">
      <c r="A8" s="120">
        <v>5</v>
      </c>
      <c r="B8" s="107" t="str">
        <f>'Entrants Results'!B96</f>
        <v>Stephen Grice</v>
      </c>
      <c r="C8" s="108" t="str">
        <f>'Entrants Results'!C96</f>
        <v>Santander</v>
      </c>
      <c r="D8" s="118">
        <f>'Entrants Results'!D96</f>
        <v>18</v>
      </c>
      <c r="E8" s="118">
        <f>'Entrants Results'!E96</f>
        <v>0</v>
      </c>
      <c r="F8" s="118">
        <f>'Entrants Results'!F96</f>
        <v>18</v>
      </c>
      <c r="G8" s="118">
        <f>'Entrants Results'!G96</f>
        <v>0</v>
      </c>
      <c r="H8" s="118">
        <f>'Entrants Results'!H96</f>
        <v>20</v>
      </c>
      <c r="I8" s="118">
        <f>'Entrants Results'!I96</f>
        <v>0</v>
      </c>
      <c r="J8" s="118">
        <f>'Entrants Results'!J96</f>
        <v>0</v>
      </c>
      <c r="K8" s="118">
        <f>'Entrants Results'!K96</f>
        <v>0</v>
      </c>
      <c r="L8" s="118">
        <f>'Entrants Results'!L96</f>
        <v>20</v>
      </c>
      <c r="M8" s="134"/>
      <c r="N8" s="118">
        <f t="shared" si="0"/>
        <v>76</v>
      </c>
      <c r="O8" s="134"/>
      <c r="P8" s="118">
        <f>IF(COUNT(D8:L8)&gt;4,SUM(LARGE(D8:L8,{1,2,3,4,5})),SUM(D8:L8))</f>
        <v>76</v>
      </c>
      <c r="Q8" s="134"/>
      <c r="R8" s="118">
        <f>COUNTA('Entrants Results'!D96:L96)</f>
        <v>4</v>
      </c>
      <c r="S8" s="134"/>
      <c r="T8" s="118">
        <f>IF(COUNTA('Entrants Results'!D96:L96)&gt;5,5,COUNTA('Entrants Results'!D96:L96))</f>
        <v>4</v>
      </c>
    </row>
    <row r="9" spans="1:20" ht="14.5" x14ac:dyDescent="0.35">
      <c r="A9" s="120">
        <v>6</v>
      </c>
      <c r="B9" s="107" t="str">
        <f>'Entrants Results'!B43</f>
        <v>Emily Kelly</v>
      </c>
      <c r="C9" s="107" t="str">
        <f>'Entrants Results'!C43</f>
        <v>Alexander &amp; Co</v>
      </c>
      <c r="D9" s="118">
        <f>'Entrants Results'!D43</f>
        <v>14</v>
      </c>
      <c r="E9" s="118">
        <f>'Entrants Results'!E43</f>
        <v>0</v>
      </c>
      <c r="F9" s="118">
        <f>'Entrants Results'!F43</f>
        <v>15</v>
      </c>
      <c r="G9" s="118">
        <f>'Entrants Results'!G43</f>
        <v>16</v>
      </c>
      <c r="H9" s="118">
        <f>'Entrants Results'!H43</f>
        <v>0</v>
      </c>
      <c r="I9" s="118">
        <f>'Entrants Results'!I43</f>
        <v>17</v>
      </c>
      <c r="J9" s="118">
        <f>'Entrants Results'!J43</f>
        <v>0</v>
      </c>
      <c r="K9" s="118">
        <f>'Entrants Results'!K43</f>
        <v>0</v>
      </c>
      <c r="L9" s="118">
        <f>'Entrants Results'!L43</f>
        <v>0</v>
      </c>
      <c r="M9" s="134"/>
      <c r="N9" s="118">
        <f t="shared" si="0"/>
        <v>62</v>
      </c>
      <c r="O9" s="134"/>
      <c r="P9" s="118">
        <f>IF(COUNT(D9:L9)&gt;4,SUM(LARGE(D9:L9,{1,2,3,4,5})),SUM(D9:L9))</f>
        <v>62</v>
      </c>
      <c r="Q9" s="134"/>
      <c r="R9" s="118">
        <f>COUNTA('Entrants Results'!D43:L43)</f>
        <v>4</v>
      </c>
      <c r="S9" s="134"/>
      <c r="T9" s="118">
        <f>IF(COUNTA('Entrants Results'!D43:L43)&gt;5,5,COUNTA('Entrants Results'!D43:L43))</f>
        <v>4</v>
      </c>
    </row>
    <row r="10" spans="1:20" ht="14.5" x14ac:dyDescent="0.35">
      <c r="A10" s="120">
        <v>7</v>
      </c>
      <c r="B10" s="107" t="str">
        <f>'Entrants Results'!B39</f>
        <v>David Simmons</v>
      </c>
      <c r="C10" s="108" t="str">
        <f>'Entrants Results'!C39</f>
        <v>Cowgills</v>
      </c>
      <c r="D10" s="118">
        <f>'Entrants Results'!D39</f>
        <v>1</v>
      </c>
      <c r="E10" s="118">
        <f>'Entrants Results'!E39</f>
        <v>0</v>
      </c>
      <c r="F10" s="118">
        <f>'Entrants Results'!F39</f>
        <v>8</v>
      </c>
      <c r="G10" s="118">
        <f>'Entrants Results'!G39</f>
        <v>13</v>
      </c>
      <c r="H10" s="118">
        <f>'Entrants Results'!H39</f>
        <v>13</v>
      </c>
      <c r="I10" s="118">
        <f>'Entrants Results'!I39</f>
        <v>15</v>
      </c>
      <c r="J10" s="118">
        <f>'Entrants Results'!J39</f>
        <v>0</v>
      </c>
      <c r="K10" s="118">
        <f>'Entrants Results'!K39</f>
        <v>0</v>
      </c>
      <c r="L10" s="118">
        <f>'Entrants Results'!L39</f>
        <v>12</v>
      </c>
      <c r="M10" s="134"/>
      <c r="N10" s="118">
        <f t="shared" si="0"/>
        <v>62</v>
      </c>
      <c r="O10" s="134"/>
      <c r="P10" s="118">
        <f>IF(COUNT(D10:L10)&gt;4,SUM(LARGE(D10:L10,{1,2,3,4,5})),SUM(D10:L10))</f>
        <v>61</v>
      </c>
      <c r="Q10" s="134"/>
      <c r="R10" s="118">
        <f>COUNTA('Entrants Results'!D39:L39)</f>
        <v>6</v>
      </c>
      <c r="S10" s="134"/>
      <c r="T10" s="118">
        <f>IF(COUNTA('Entrants Results'!D39:L39)&gt;5,5,COUNTA('Entrants Results'!D39:L39))</f>
        <v>5</v>
      </c>
    </row>
    <row r="11" spans="1:20" ht="14.5" x14ac:dyDescent="0.35">
      <c r="A11" s="120">
        <v>8</v>
      </c>
      <c r="B11" s="107" t="str">
        <f>'Entrants Results'!B75</f>
        <v>Nicola Boorman</v>
      </c>
      <c r="C11" s="108" t="str">
        <f>'Entrants Results'!C75</f>
        <v>Travelers</v>
      </c>
      <c r="D11" s="118">
        <f>'Entrants Results'!D75</f>
        <v>3</v>
      </c>
      <c r="E11" s="118">
        <f>'Entrants Results'!E75</f>
        <v>15</v>
      </c>
      <c r="F11" s="118">
        <f>'Entrants Results'!F75</f>
        <v>11</v>
      </c>
      <c r="G11" s="118">
        <f>'Entrants Results'!G75</f>
        <v>12</v>
      </c>
      <c r="H11" s="118">
        <f>'Entrants Results'!H75</f>
        <v>12</v>
      </c>
      <c r="I11" s="118">
        <f>'Entrants Results'!I75</f>
        <v>0</v>
      </c>
      <c r="J11" s="118">
        <f>'Entrants Results'!J75</f>
        <v>0</v>
      </c>
      <c r="K11" s="118">
        <f>'Entrants Results'!K75</f>
        <v>0</v>
      </c>
      <c r="L11" s="118">
        <f>'Entrants Results'!L75</f>
        <v>0</v>
      </c>
      <c r="M11" s="134"/>
      <c r="N11" s="118">
        <f t="shared" si="0"/>
        <v>53</v>
      </c>
      <c r="O11" s="134"/>
      <c r="P11" s="118">
        <f>IF(COUNT(D11:L11)&gt;4,SUM(LARGE(D11:L11,{1,2,3,4,5})),SUM(D11:L11))</f>
        <v>53</v>
      </c>
      <c r="Q11" s="134"/>
      <c r="R11" s="118">
        <f>COUNTA('Entrants Results'!D75:L75)</f>
        <v>5</v>
      </c>
      <c r="S11" s="134"/>
      <c r="T11" s="118">
        <f>IF(COUNTA('Entrants Results'!D75:L75)&gt;5,5,COUNTA('Entrants Results'!D75:L75))</f>
        <v>5</v>
      </c>
    </row>
    <row r="12" spans="1:20" ht="14.5" x14ac:dyDescent="0.35">
      <c r="A12" s="120">
        <v>9</v>
      </c>
      <c r="B12" s="107" t="str">
        <f>'Entrants Results'!B6</f>
        <v>Adrian Rogers</v>
      </c>
      <c r="C12" s="108" t="str">
        <f>'Entrants Results'!C6</f>
        <v>Glaisyers</v>
      </c>
      <c r="D12" s="118">
        <f>'Entrants Results'!D6</f>
        <v>0</v>
      </c>
      <c r="E12" s="118">
        <f>'Entrants Results'!E6</f>
        <v>0</v>
      </c>
      <c r="F12" s="118">
        <f>'Entrants Results'!F6</f>
        <v>0</v>
      </c>
      <c r="G12" s="118">
        <f>'Entrants Results'!G6</f>
        <v>16</v>
      </c>
      <c r="H12" s="118">
        <f>'Entrants Results'!H6</f>
        <v>18</v>
      </c>
      <c r="I12" s="118">
        <f>'Entrants Results'!I6</f>
        <v>16</v>
      </c>
      <c r="J12" s="118">
        <f>'Entrants Results'!J6</f>
        <v>0</v>
      </c>
      <c r="K12" s="118">
        <f>'Entrants Results'!K6</f>
        <v>0</v>
      </c>
      <c r="L12" s="118">
        <f>'Entrants Results'!L6</f>
        <v>0</v>
      </c>
      <c r="M12" s="134"/>
      <c r="N12" s="118">
        <f t="shared" si="0"/>
        <v>50</v>
      </c>
      <c r="O12" s="134"/>
      <c r="P12" s="118">
        <f>IF(COUNT(D12:L12)&gt;4,SUM(LARGE(D12:L12,{1,2,3,4,5})),SUM(D12:L12))</f>
        <v>50</v>
      </c>
      <c r="Q12" s="134"/>
      <c r="R12" s="118">
        <f>COUNTA('Entrants Results'!D6:L6)</f>
        <v>3</v>
      </c>
      <c r="S12" s="134"/>
      <c r="T12" s="118">
        <f>IF(COUNTA('Entrants Results'!D6:L6)&gt;5,5,COUNTA('Entrants Results'!D6:L6))</f>
        <v>3</v>
      </c>
    </row>
    <row r="13" spans="1:20" ht="14.5" x14ac:dyDescent="0.35">
      <c r="A13" s="120">
        <v>10</v>
      </c>
      <c r="B13" s="107" t="str">
        <f>'Entrants Results'!B18</f>
        <v>Ben Day</v>
      </c>
      <c r="C13" s="107" t="str">
        <f>'Entrants Results'!C18</f>
        <v>Cowgills</v>
      </c>
      <c r="D13" s="118">
        <f>'Entrants Results'!D18</f>
        <v>0</v>
      </c>
      <c r="E13" s="118">
        <f>'Entrants Results'!E18</f>
        <v>0</v>
      </c>
      <c r="F13" s="118">
        <f>'Entrants Results'!F18</f>
        <v>13</v>
      </c>
      <c r="G13" s="118">
        <f>'Entrants Results'!G18</f>
        <v>0</v>
      </c>
      <c r="H13" s="118">
        <f>'Entrants Results'!H18</f>
        <v>17</v>
      </c>
      <c r="I13" s="118">
        <f>'Entrants Results'!I18</f>
        <v>15</v>
      </c>
      <c r="J13" s="118">
        <f>'Entrants Results'!J18</f>
        <v>0</v>
      </c>
      <c r="K13" s="118">
        <f>'Entrants Results'!K18</f>
        <v>0</v>
      </c>
      <c r="L13" s="118">
        <f>'Entrants Results'!L18</f>
        <v>0</v>
      </c>
      <c r="M13" s="134"/>
      <c r="N13" s="118">
        <f t="shared" si="0"/>
        <v>45</v>
      </c>
      <c r="O13" s="134"/>
      <c r="P13" s="118">
        <f>IF(COUNT(D13:L13)&gt;4,SUM(LARGE(D13:L13,{1,2,3,4,5})),SUM(D13:L13))</f>
        <v>45</v>
      </c>
      <c r="Q13" s="134"/>
      <c r="R13" s="118">
        <f>COUNTA('Entrants Results'!D18:L18)</f>
        <v>3</v>
      </c>
      <c r="S13" s="134"/>
      <c r="T13" s="118">
        <f>IF(COUNTA('Entrants Results'!D18:L18)&gt;5,5,COUNTA('Entrants Results'!D18:L18))</f>
        <v>3</v>
      </c>
    </row>
    <row r="14" spans="1:20" ht="14.5" x14ac:dyDescent="0.35">
      <c r="A14" s="120">
        <v>11</v>
      </c>
      <c r="B14" s="107" t="str">
        <f>'Entrants Results'!B99</f>
        <v>Steven Henderson</v>
      </c>
      <c r="C14" s="108" t="str">
        <f>'Entrants Results'!C99</f>
        <v>Thincats</v>
      </c>
      <c r="D14" s="118">
        <f>'Entrants Results'!D99</f>
        <v>19</v>
      </c>
      <c r="E14" s="118">
        <f>'Entrants Results'!E99</f>
        <v>0</v>
      </c>
      <c r="F14" s="118">
        <f>'Entrants Results'!F99</f>
        <v>0</v>
      </c>
      <c r="G14" s="118">
        <f>'Entrants Results'!G99</f>
        <v>0</v>
      </c>
      <c r="H14" s="118">
        <f>'Entrants Results'!H99</f>
        <v>0</v>
      </c>
      <c r="I14" s="118">
        <f>'Entrants Results'!I99</f>
        <v>20</v>
      </c>
      <c r="J14" s="118">
        <f>'Entrants Results'!J99</f>
        <v>0</v>
      </c>
      <c r="K14" s="118">
        <f>'Entrants Results'!K99</f>
        <v>0</v>
      </c>
      <c r="L14" s="118">
        <f>'Entrants Results'!L99</f>
        <v>0</v>
      </c>
      <c r="M14" s="134"/>
      <c r="N14" s="118">
        <f t="shared" si="0"/>
        <v>39</v>
      </c>
      <c r="O14" s="134"/>
      <c r="P14" s="118">
        <f>IF(COUNT(D14:L14)&gt;4,SUM(LARGE(D14:L14,{1,2,3,4,5})),SUM(D14:L14))</f>
        <v>39</v>
      </c>
      <c r="Q14" s="134"/>
      <c r="R14" s="118">
        <f>COUNTA('Entrants Results'!D99:L99)</f>
        <v>2</v>
      </c>
      <c r="S14" s="134"/>
      <c r="T14" s="118">
        <f>IF(COUNTA('Entrants Results'!D99:L99)&gt;5,5,COUNTA('Entrants Results'!D99:L99))</f>
        <v>2</v>
      </c>
    </row>
    <row r="15" spans="1:20" ht="14.5" x14ac:dyDescent="0.35">
      <c r="A15" s="120">
        <v>12</v>
      </c>
      <c r="B15" s="107" t="str">
        <f>'Entrants Results'!B53</f>
        <v>Jordan Wheatley</v>
      </c>
      <c r="C15" s="108" t="str">
        <f>'Entrants Results'!C53</f>
        <v>Five Wealth</v>
      </c>
      <c r="D15" s="118">
        <f>'Entrants Results'!D53</f>
        <v>1</v>
      </c>
      <c r="E15" s="118">
        <f>'Entrants Results'!E53</f>
        <v>14</v>
      </c>
      <c r="F15" s="118">
        <f>'Entrants Results'!F53</f>
        <v>0</v>
      </c>
      <c r="G15" s="118">
        <f>'Entrants Results'!G53</f>
        <v>10</v>
      </c>
      <c r="H15" s="118">
        <f>'Entrants Results'!H53</f>
        <v>10</v>
      </c>
      <c r="I15" s="118">
        <f>'Entrants Results'!I53</f>
        <v>0</v>
      </c>
      <c r="J15" s="118">
        <f>'Entrants Results'!J53</f>
        <v>0</v>
      </c>
      <c r="K15" s="118">
        <f>'Entrants Results'!K53</f>
        <v>0</v>
      </c>
      <c r="L15" s="118">
        <f>'Entrants Results'!L53</f>
        <v>0</v>
      </c>
      <c r="M15" s="134"/>
      <c r="N15" s="118">
        <f t="shared" si="0"/>
        <v>35</v>
      </c>
      <c r="O15" s="134"/>
      <c r="P15" s="118">
        <f>IF(COUNT(D15:L15)&gt;4,SUM(LARGE(D15:L15,{1,2,3,4,5})),SUM(D15:L15))</f>
        <v>35</v>
      </c>
      <c r="Q15" s="134"/>
      <c r="R15" s="118">
        <f>COUNTA('Entrants Results'!D53:L53)</f>
        <v>4</v>
      </c>
      <c r="S15" s="134"/>
      <c r="T15" s="118">
        <f>IF(COUNTA('Entrants Results'!D53:L53)&gt;5,5,COUNTA('Entrants Results'!D53:L53))</f>
        <v>4</v>
      </c>
    </row>
    <row r="16" spans="1:20" ht="14.5" x14ac:dyDescent="0.35">
      <c r="A16" s="120">
        <v>13</v>
      </c>
      <c r="B16" s="107" t="str">
        <f>'Entrants Results'!B48</f>
        <v>James Cairns</v>
      </c>
      <c r="C16" s="107" t="str">
        <f>'Entrants Results'!C48</f>
        <v>Kuit Steinart Levy</v>
      </c>
      <c r="D16" s="118">
        <f>'Entrants Results'!D48</f>
        <v>16</v>
      </c>
      <c r="E16" s="118">
        <f>'Entrants Results'!E48</f>
        <v>0</v>
      </c>
      <c r="F16" s="118">
        <f>'Entrants Results'!F48</f>
        <v>0</v>
      </c>
      <c r="G16" s="118">
        <f>'Entrants Results'!G48</f>
        <v>0</v>
      </c>
      <c r="H16" s="118">
        <f>'Entrants Results'!H48</f>
        <v>0</v>
      </c>
      <c r="I16" s="118">
        <f>'Entrants Results'!I48</f>
        <v>0</v>
      </c>
      <c r="J16" s="118">
        <f>'Entrants Results'!J48</f>
        <v>0</v>
      </c>
      <c r="K16" s="118">
        <f>'Entrants Results'!K48</f>
        <v>0</v>
      </c>
      <c r="L16" s="118">
        <f>'Entrants Results'!L48</f>
        <v>18</v>
      </c>
      <c r="M16" s="134"/>
      <c r="N16" s="118">
        <f t="shared" si="0"/>
        <v>34</v>
      </c>
      <c r="O16" s="134"/>
      <c r="P16" s="118">
        <f>IF(COUNT(D16:L16)&gt;4,SUM(LARGE(D16:L16,{1,2,3,4,5})),SUM(D16:L16))</f>
        <v>34</v>
      </c>
      <c r="Q16" s="134"/>
      <c r="R16" s="118">
        <f>COUNTA('Entrants Results'!D48:L48)</f>
        <v>2</v>
      </c>
      <c r="S16" s="134"/>
      <c r="T16" s="118">
        <f>IF(COUNTA('Entrants Results'!D48:L48)&gt;5,5,COUNTA('Entrants Results'!D48:L48))</f>
        <v>2</v>
      </c>
    </row>
    <row r="17" spans="1:20" ht="14.5" x14ac:dyDescent="0.35">
      <c r="A17" s="120">
        <v>14</v>
      </c>
      <c r="B17" s="107" t="str">
        <f>'Entrants Results'!B98</f>
        <v>Steve Hughes</v>
      </c>
      <c r="C17" s="108" t="str">
        <f>'Entrants Results'!C98</f>
        <v>Five Wealth</v>
      </c>
      <c r="D17" s="118">
        <f>'Entrants Results'!D98</f>
        <v>6</v>
      </c>
      <c r="E17" s="118">
        <f>'Entrants Results'!E98</f>
        <v>0</v>
      </c>
      <c r="F17" s="118">
        <f>'Entrants Results'!F98</f>
        <v>0</v>
      </c>
      <c r="G17" s="118">
        <f>'Entrants Results'!G98</f>
        <v>14</v>
      </c>
      <c r="H17" s="118">
        <f>'Entrants Results'!H98</f>
        <v>11</v>
      </c>
      <c r="I17" s="118">
        <f>'Entrants Results'!I98</f>
        <v>0</v>
      </c>
      <c r="J17" s="118">
        <f>'Entrants Results'!J98</f>
        <v>0</v>
      </c>
      <c r="K17" s="118">
        <f>'Entrants Results'!K98</f>
        <v>0</v>
      </c>
      <c r="L17" s="118">
        <f>'Entrants Results'!L98</f>
        <v>0</v>
      </c>
      <c r="M17" s="134"/>
      <c r="N17" s="118">
        <f t="shared" si="0"/>
        <v>31</v>
      </c>
      <c r="O17" s="134"/>
      <c r="P17" s="118">
        <f>IF(COUNT(D17:L17)&gt;4,SUM(LARGE(D17:L17,{1,2,3,4,5})),SUM(D17:L17))</f>
        <v>31</v>
      </c>
      <c r="Q17" s="134"/>
      <c r="R17" s="118">
        <f>COUNTA('Entrants Results'!D98:L98)</f>
        <v>3</v>
      </c>
      <c r="S17" s="134"/>
      <c r="T17" s="118">
        <f>IF(COUNTA('Entrants Results'!D98:L98)&gt;5,5,COUNTA('Entrants Results'!D98:L98))</f>
        <v>3</v>
      </c>
    </row>
    <row r="18" spans="1:20" ht="14.5" x14ac:dyDescent="0.35">
      <c r="A18" s="120">
        <v>15</v>
      </c>
      <c r="B18" s="107" t="str">
        <f>'Entrants Results'!B66</f>
        <v>Megan Davies</v>
      </c>
      <c r="C18" s="107" t="str">
        <f>'Entrants Results'!C66</f>
        <v>JMW Solicitors</v>
      </c>
      <c r="D18" s="118">
        <f>'Entrants Results'!D66</f>
        <v>0</v>
      </c>
      <c r="E18" s="118">
        <f>'Entrants Results'!E66</f>
        <v>0</v>
      </c>
      <c r="F18" s="118">
        <f>'Entrants Results'!F66</f>
        <v>0</v>
      </c>
      <c r="G18" s="118">
        <f>'Entrants Results'!G66</f>
        <v>0</v>
      </c>
      <c r="H18" s="118">
        <f>'Entrants Results'!H66</f>
        <v>14</v>
      </c>
      <c r="I18" s="118">
        <f>'Entrants Results'!I66</f>
        <v>14</v>
      </c>
      <c r="J18" s="118">
        <f>'Entrants Results'!J66</f>
        <v>0</v>
      </c>
      <c r="K18" s="118">
        <f>'Entrants Results'!K66</f>
        <v>0</v>
      </c>
      <c r="L18" s="118">
        <f>'Entrants Results'!L66</f>
        <v>0</v>
      </c>
      <c r="M18" s="134"/>
      <c r="N18" s="118">
        <f t="shared" si="0"/>
        <v>28</v>
      </c>
      <c r="O18" s="134"/>
      <c r="P18" s="118">
        <f>IF(COUNT(D18:L18)&gt;4,SUM(LARGE(D18:L18,{1,2,3,4,5})),SUM(D18:L18))</f>
        <v>28</v>
      </c>
      <c r="Q18" s="134"/>
      <c r="R18" s="118">
        <f>COUNTA('Entrants Results'!D66:L66)</f>
        <v>2</v>
      </c>
      <c r="S18" s="134"/>
      <c r="T18" s="118">
        <f>IF(COUNTA('Entrants Results'!D66:L66)&gt;5,5,COUNTA('Entrants Results'!D66:L66))</f>
        <v>2</v>
      </c>
    </row>
    <row r="19" spans="1:20" ht="14.5" x14ac:dyDescent="0.35">
      <c r="A19" s="120">
        <v>16</v>
      </c>
      <c r="B19" s="107" t="str">
        <f>'Entrants Results'!B12</f>
        <v>Alex Tunstall</v>
      </c>
      <c r="C19" s="108" t="str">
        <f>'Entrants Results'!C12</f>
        <v>Asda</v>
      </c>
      <c r="D19" s="118">
        <f>'Entrants Results'!D12</f>
        <v>12</v>
      </c>
      <c r="E19" s="118">
        <f>'Entrants Results'!E12</f>
        <v>0</v>
      </c>
      <c r="F19" s="118">
        <f>'Entrants Results'!F12</f>
        <v>0</v>
      </c>
      <c r="G19" s="118">
        <f>'Entrants Results'!G12</f>
        <v>0</v>
      </c>
      <c r="H19" s="118">
        <f>'Entrants Results'!H12</f>
        <v>0</v>
      </c>
      <c r="I19" s="118">
        <f>'Entrants Results'!I12</f>
        <v>0</v>
      </c>
      <c r="J19" s="118">
        <f>'Entrants Results'!J12</f>
        <v>0</v>
      </c>
      <c r="K19" s="118">
        <f>'Entrants Results'!K12</f>
        <v>0</v>
      </c>
      <c r="L19" s="118">
        <f>'Entrants Results'!L12</f>
        <v>14</v>
      </c>
      <c r="M19" s="134"/>
      <c r="N19" s="118">
        <f t="shared" si="0"/>
        <v>26</v>
      </c>
      <c r="O19" s="134"/>
      <c r="P19" s="118">
        <f>IF(COUNT(D19:L19)&gt;4,SUM(LARGE(D19:L19,{1,2,3,4,5})),SUM(D19:L19))</f>
        <v>26</v>
      </c>
      <c r="Q19" s="134"/>
      <c r="R19" s="118">
        <f>COUNTA('Entrants Results'!D12:L12)</f>
        <v>2</v>
      </c>
      <c r="S19" s="134"/>
      <c r="T19" s="118">
        <f>IF(COUNTA('Entrants Results'!D12:L12)&gt;5,5,COUNTA('Entrants Results'!D12:L12))</f>
        <v>2</v>
      </c>
    </row>
    <row r="20" spans="1:20" ht="14.5" x14ac:dyDescent="0.35">
      <c r="A20" s="120">
        <v>17</v>
      </c>
      <c r="B20" s="107" t="str">
        <f>'Entrants Results'!B91</f>
        <v>Sarah Gaskin</v>
      </c>
      <c r="C20" s="107" t="str">
        <f>'Entrants Results'!C91</f>
        <v>Reward Funding</v>
      </c>
      <c r="D20" s="118">
        <f>'Entrants Results'!D91</f>
        <v>8</v>
      </c>
      <c r="E20" s="118">
        <f>'Entrants Results'!E91</f>
        <v>0</v>
      </c>
      <c r="F20" s="118">
        <f>'Entrants Results'!F91</f>
        <v>14</v>
      </c>
      <c r="G20" s="118">
        <f>'Entrants Results'!G91</f>
        <v>0</v>
      </c>
      <c r="H20" s="118">
        <f>'Entrants Results'!H91</f>
        <v>0</v>
      </c>
      <c r="I20" s="118">
        <f>'Entrants Results'!I91</f>
        <v>0</v>
      </c>
      <c r="J20" s="118">
        <f>'Entrants Results'!J91</f>
        <v>0</v>
      </c>
      <c r="K20" s="118">
        <f>'Entrants Results'!K91</f>
        <v>0</v>
      </c>
      <c r="L20" s="118">
        <f>'Entrants Results'!L91</f>
        <v>0</v>
      </c>
      <c r="M20" s="134"/>
      <c r="N20" s="118">
        <f t="shared" si="0"/>
        <v>22</v>
      </c>
      <c r="O20" s="134"/>
      <c r="P20" s="118">
        <f>IF(COUNT(D20:L20)&gt;4,SUM(LARGE(D20:L20,{1,2,3,4,5})),SUM(D20:L20))</f>
        <v>22</v>
      </c>
      <c r="Q20" s="134"/>
      <c r="R20" s="118">
        <f>COUNTA('Entrants Results'!D91:L91)</f>
        <v>2</v>
      </c>
      <c r="S20" s="134"/>
      <c r="T20" s="118">
        <f>IF(COUNTA('Entrants Results'!D91:L91)&gt;5,5,COUNTA('Entrants Results'!D91:L91))</f>
        <v>2</v>
      </c>
    </row>
    <row r="21" spans="1:20" ht="15.75" customHeight="1" x14ac:dyDescent="0.35">
      <c r="A21" s="120">
        <v>18</v>
      </c>
      <c r="B21" s="107" t="str">
        <f>'Entrants Results'!B94</f>
        <v>Sian Marsden</v>
      </c>
      <c r="C21" s="108" t="str">
        <f>'Entrants Results'!C94</f>
        <v>RSM</v>
      </c>
      <c r="D21" s="118">
        <f>'Entrants Results'!D94</f>
        <v>0</v>
      </c>
      <c r="E21" s="118">
        <f>'Entrants Results'!E94</f>
        <v>0</v>
      </c>
      <c r="F21" s="118">
        <f>'Entrants Results'!F94</f>
        <v>10</v>
      </c>
      <c r="G21" s="118">
        <f>'Entrants Results'!G94</f>
        <v>9</v>
      </c>
      <c r="H21" s="118">
        <f>'Entrants Results'!H94</f>
        <v>0</v>
      </c>
      <c r="I21" s="118">
        <f>'Entrants Results'!I94</f>
        <v>0</v>
      </c>
      <c r="J21" s="118">
        <f>'Entrants Results'!J94</f>
        <v>0</v>
      </c>
      <c r="K21" s="118">
        <f>'Entrants Results'!K94</f>
        <v>0</v>
      </c>
      <c r="L21" s="118">
        <f>'Entrants Results'!L94</f>
        <v>0</v>
      </c>
      <c r="M21" s="134"/>
      <c r="N21" s="118">
        <f t="shared" si="0"/>
        <v>19</v>
      </c>
      <c r="O21" s="134"/>
      <c r="P21" s="118">
        <f>IF(COUNT(D21:L21)&gt;4,SUM(LARGE(D21:L21,{1,2,3,4,5})),SUM(D21:L21))</f>
        <v>19</v>
      </c>
      <c r="Q21" s="134"/>
      <c r="R21" s="118">
        <f>COUNTA('Entrants Results'!D94:L94)</f>
        <v>2</v>
      </c>
      <c r="S21" s="134"/>
      <c r="T21" s="118">
        <f>IF(COUNTA('Entrants Results'!D94:L94)&gt;5,5,COUNTA('Entrants Results'!D94:L94))</f>
        <v>2</v>
      </c>
    </row>
    <row r="22" spans="1:20" ht="15.75" customHeight="1" x14ac:dyDescent="0.35">
      <c r="A22" s="120">
        <v>19</v>
      </c>
      <c r="B22" s="107" t="str">
        <f>'Entrants Results'!B55</f>
        <v>Josh Nelson</v>
      </c>
      <c r="C22" s="108" t="str">
        <f>'Entrants Results'!C55</f>
        <v>Evelyn Partners</v>
      </c>
      <c r="D22" s="118">
        <f>'Entrants Results'!D55</f>
        <v>1</v>
      </c>
      <c r="E22" s="118">
        <f>'Entrants Results'!E55</f>
        <v>0</v>
      </c>
      <c r="F22" s="118">
        <f>'Entrants Results'!F55</f>
        <v>0</v>
      </c>
      <c r="G22" s="118">
        <f>'Entrants Results'!G55</f>
        <v>8</v>
      </c>
      <c r="H22" s="118">
        <f>'Entrants Results'!H55</f>
        <v>9</v>
      </c>
      <c r="I22" s="118">
        <f>'Entrants Results'!I55</f>
        <v>0</v>
      </c>
      <c r="J22" s="118">
        <f>'Entrants Results'!J55</f>
        <v>0</v>
      </c>
      <c r="K22" s="118">
        <f>'Entrants Results'!K55</f>
        <v>0</v>
      </c>
      <c r="L22" s="118">
        <f>'Entrants Results'!L55</f>
        <v>0</v>
      </c>
      <c r="M22" s="134"/>
      <c r="N22" s="118">
        <f t="shared" si="0"/>
        <v>18</v>
      </c>
      <c r="O22" s="134"/>
      <c r="P22" s="118">
        <f>IF(COUNT(D22:L22)&gt;4,SUM(LARGE(D22:L22,{1,2,3,4,5})),SUM(D22:L22))</f>
        <v>18</v>
      </c>
      <c r="Q22" s="134"/>
      <c r="R22" s="118">
        <f>COUNTA('Entrants Results'!D55:L55)</f>
        <v>3</v>
      </c>
      <c r="S22" s="134"/>
      <c r="T22" s="118">
        <f>IF(COUNTA('Entrants Results'!D55:L55)&gt;5,5,COUNTA('Entrants Results'!D55:L55))</f>
        <v>3</v>
      </c>
    </row>
    <row r="23" spans="1:20" ht="15.75" customHeight="1" x14ac:dyDescent="0.35">
      <c r="A23" s="120">
        <v>20</v>
      </c>
      <c r="B23" s="107" t="str">
        <f>'Entrants Results'!B101</f>
        <v>Tim Shaw</v>
      </c>
      <c r="C23" s="108" t="str">
        <f>'Entrants Results'!C101</f>
        <v>Forbes Dawson</v>
      </c>
      <c r="D23" s="118">
        <f>'Entrants Results'!D101</f>
        <v>0</v>
      </c>
      <c r="E23" s="118">
        <f>'Entrants Results'!E101</f>
        <v>0</v>
      </c>
      <c r="F23" s="118">
        <f>'Entrants Results'!F101</f>
        <v>0</v>
      </c>
      <c r="G23" s="118">
        <f>'Entrants Results'!G101</f>
        <v>0</v>
      </c>
      <c r="H23" s="118">
        <f>'Entrants Results'!H101</f>
        <v>0</v>
      </c>
      <c r="I23" s="118">
        <f>'Entrants Results'!I101</f>
        <v>18</v>
      </c>
      <c r="J23" s="118">
        <f>'Entrants Results'!J101</f>
        <v>0</v>
      </c>
      <c r="K23" s="118">
        <f>'Entrants Results'!K101</f>
        <v>0</v>
      </c>
      <c r="L23" s="118">
        <f>'Entrants Results'!L101</f>
        <v>0</v>
      </c>
      <c r="M23" s="134"/>
      <c r="N23" s="118">
        <f t="shared" si="0"/>
        <v>18</v>
      </c>
      <c r="O23" s="134"/>
      <c r="P23" s="118">
        <f>IF(COUNT(D23:L23)&gt;4,SUM(LARGE(D23:L23,{1,2,3,4,5})),SUM(D23:L23))</f>
        <v>18</v>
      </c>
      <c r="Q23" s="134"/>
      <c r="R23" s="118">
        <f>COUNTA('Entrants Results'!D101:L101)</f>
        <v>1</v>
      </c>
      <c r="S23" s="134"/>
      <c r="T23" s="118">
        <f>IF(COUNTA('Entrants Results'!D101:L101)&gt;5,5,COUNTA('Entrants Results'!D101:L101))</f>
        <v>1</v>
      </c>
    </row>
    <row r="24" spans="1:20" ht="15.75" customHeight="1" x14ac:dyDescent="0.35">
      <c r="A24" s="120">
        <v>21</v>
      </c>
      <c r="B24" s="107" t="str">
        <f>'Entrants Results'!B36</f>
        <v>Daria Watson</v>
      </c>
      <c r="C24" s="108" t="str">
        <f>'Entrants Results'!C36</f>
        <v>Co-op</v>
      </c>
      <c r="D24" s="118">
        <f>'Entrants Results'!D36</f>
        <v>2</v>
      </c>
      <c r="E24" s="118">
        <f>'Entrants Results'!E36</f>
        <v>0</v>
      </c>
      <c r="F24" s="118">
        <f>'Entrants Results'!F36</f>
        <v>0</v>
      </c>
      <c r="G24" s="118">
        <f>'Entrants Results'!G36</f>
        <v>0</v>
      </c>
      <c r="H24" s="118">
        <f>'Entrants Results'!H36</f>
        <v>0</v>
      </c>
      <c r="I24" s="118">
        <f>'Entrants Results'!I36</f>
        <v>0</v>
      </c>
      <c r="J24" s="118">
        <f>'Entrants Results'!J36</f>
        <v>0</v>
      </c>
      <c r="K24" s="118">
        <f>'Entrants Results'!K36</f>
        <v>0</v>
      </c>
      <c r="L24" s="118">
        <f>'Entrants Results'!L36</f>
        <v>15</v>
      </c>
      <c r="M24" s="134"/>
      <c r="N24" s="118">
        <f t="shared" si="0"/>
        <v>17</v>
      </c>
      <c r="O24" s="134"/>
      <c r="P24" s="118">
        <f>IF(COUNT(D24:L24)&gt;4,SUM(LARGE(D24:L24,{1,2,3,4,5})),SUM(D24:L24))</f>
        <v>17</v>
      </c>
      <c r="Q24" s="134"/>
      <c r="R24" s="118">
        <f>COUNTA('Entrants Results'!D36:L36)</f>
        <v>2</v>
      </c>
      <c r="S24" s="134"/>
      <c r="T24" s="118">
        <f>IF(COUNTA('Entrants Results'!D36:L36)&gt;5,5,COUNTA('Entrants Results'!D36:L36))</f>
        <v>2</v>
      </c>
    </row>
    <row r="25" spans="1:20" ht="15.75" customHeight="1" x14ac:dyDescent="0.35">
      <c r="A25" s="120">
        <v>22</v>
      </c>
      <c r="B25" s="107" t="str">
        <f>'Entrants Results'!B8</f>
        <v>Alan Reynolds</v>
      </c>
      <c r="C25" s="108" t="str">
        <f>'Entrants Results'!C8</f>
        <v>Crowe</v>
      </c>
      <c r="D25" s="118">
        <f>'Entrants Results'!D8</f>
        <v>0</v>
      </c>
      <c r="E25" s="118">
        <f>'Entrants Results'!E8</f>
        <v>16</v>
      </c>
      <c r="F25" s="118">
        <f>'Entrants Results'!F8</f>
        <v>0</v>
      </c>
      <c r="G25" s="118">
        <f>'Entrants Results'!G8</f>
        <v>0</v>
      </c>
      <c r="H25" s="118">
        <f>'Entrants Results'!H8</f>
        <v>0</v>
      </c>
      <c r="I25" s="118">
        <f>'Entrants Results'!I8</f>
        <v>0</v>
      </c>
      <c r="J25" s="118">
        <f>'Entrants Results'!J8</f>
        <v>0</v>
      </c>
      <c r="K25" s="118">
        <f>'Entrants Results'!K8</f>
        <v>0</v>
      </c>
      <c r="L25" s="118">
        <f>'Entrants Results'!L8</f>
        <v>0</v>
      </c>
      <c r="M25" s="134"/>
      <c r="N25" s="118">
        <f t="shared" si="0"/>
        <v>16</v>
      </c>
      <c r="O25" s="134"/>
      <c r="P25" s="118">
        <f>IF(COUNT(D25:L25)&gt;4,SUM(LARGE(D25:L25,{1,2,3,4,5})),SUM(D25:L25))</f>
        <v>16</v>
      </c>
      <c r="Q25" s="134"/>
      <c r="R25" s="118">
        <f>COUNTA('Entrants Results'!D8:L8)</f>
        <v>1</v>
      </c>
      <c r="S25" s="134"/>
      <c r="T25" s="118">
        <f>IF(COUNTA('Entrants Results'!D8:L8)&gt;5,5,COUNTA('Entrants Results'!D8:L8))</f>
        <v>1</v>
      </c>
    </row>
    <row r="26" spans="1:20" ht="15.75" customHeight="1" x14ac:dyDescent="0.35">
      <c r="A26" s="120">
        <v>23</v>
      </c>
      <c r="B26" s="107" t="str">
        <f>'Entrants Results'!B41</f>
        <v>Diana Leskavniece</v>
      </c>
      <c r="C26" s="107" t="str">
        <f>'Entrants Results'!C41</f>
        <v>Cowgills</v>
      </c>
      <c r="D26" s="118">
        <f>'Entrants Results'!D41</f>
        <v>16</v>
      </c>
      <c r="E26" s="118">
        <f>'Entrants Results'!E41</f>
        <v>0</v>
      </c>
      <c r="F26" s="118">
        <f>'Entrants Results'!F41</f>
        <v>0</v>
      </c>
      <c r="G26" s="118">
        <f>'Entrants Results'!G41</f>
        <v>0</v>
      </c>
      <c r="H26" s="118">
        <f>'Entrants Results'!H41</f>
        <v>0</v>
      </c>
      <c r="I26" s="118">
        <f>'Entrants Results'!I41</f>
        <v>0</v>
      </c>
      <c r="J26" s="118">
        <f>'Entrants Results'!J41</f>
        <v>0</v>
      </c>
      <c r="K26" s="118">
        <f>'Entrants Results'!K41</f>
        <v>0</v>
      </c>
      <c r="L26" s="118">
        <f>'Entrants Results'!L41</f>
        <v>0</v>
      </c>
      <c r="M26" s="134"/>
      <c r="N26" s="118">
        <f t="shared" si="0"/>
        <v>16</v>
      </c>
      <c r="O26" s="134"/>
      <c r="P26" s="118">
        <f>IF(COUNT(D26:L26)&gt;4,SUM(LARGE(D26:L26,{1,2,3,4,5})),SUM(D26:L26))</f>
        <v>16</v>
      </c>
      <c r="Q26" s="134"/>
      <c r="R26" s="118">
        <f>COUNTA('Entrants Results'!D41:L41)</f>
        <v>1</v>
      </c>
      <c r="S26" s="134"/>
      <c r="T26" s="118">
        <f>IF(COUNTA('Entrants Results'!D41:L41)&gt;5,5,COUNTA('Entrants Results'!D41:L41))</f>
        <v>1</v>
      </c>
    </row>
    <row r="27" spans="1:20" ht="15.75" customHeight="1" x14ac:dyDescent="0.35">
      <c r="A27" s="120">
        <v>24</v>
      </c>
      <c r="B27" s="107" t="str">
        <f>'Entrants Results'!B64</f>
        <v>Matthew Taylor</v>
      </c>
      <c r="C27" s="107" t="str">
        <f>'Entrants Results'!C64</f>
        <v>Hurst Corporate Finance</v>
      </c>
      <c r="D27" s="118">
        <f>'Entrants Results'!D64</f>
        <v>0</v>
      </c>
      <c r="E27" s="118">
        <f>'Entrants Results'!E64</f>
        <v>0</v>
      </c>
      <c r="F27" s="118">
        <f>'Entrants Results'!F64</f>
        <v>0</v>
      </c>
      <c r="G27" s="118">
        <f>'Entrants Results'!G64</f>
        <v>0</v>
      </c>
      <c r="H27" s="118">
        <f>'Entrants Results'!H64</f>
        <v>16</v>
      </c>
      <c r="I27" s="118">
        <f>'Entrants Results'!I64</f>
        <v>0</v>
      </c>
      <c r="J27" s="118">
        <f>'Entrants Results'!J64</f>
        <v>0</v>
      </c>
      <c r="K27" s="118">
        <f>'Entrants Results'!K64</f>
        <v>0</v>
      </c>
      <c r="L27" s="118">
        <f>'Entrants Results'!L64</f>
        <v>0</v>
      </c>
      <c r="M27" s="134"/>
      <c r="N27" s="118">
        <f t="shared" si="0"/>
        <v>16</v>
      </c>
      <c r="O27" s="134"/>
      <c r="P27" s="118">
        <f>IF(COUNT(D27:L27)&gt;4,SUM(LARGE(D27:L27,{1,2,3,4,5})),SUM(D27:L27))</f>
        <v>16</v>
      </c>
      <c r="Q27" s="134"/>
      <c r="R27" s="118">
        <f>COUNTA('Entrants Results'!D64:L64)</f>
        <v>1</v>
      </c>
      <c r="S27" s="134"/>
      <c r="T27" s="118">
        <f>IF(COUNTA('Entrants Results'!D64:L64)&gt;5,5,COUNTA('Entrants Results'!D64:L64))</f>
        <v>1</v>
      </c>
    </row>
    <row r="28" spans="1:20" ht="15.75" customHeight="1" x14ac:dyDescent="0.35">
      <c r="A28" s="120">
        <v>25</v>
      </c>
      <c r="B28" s="107" t="str">
        <f>'Entrants Results'!B84</f>
        <v>Rob Dawes</v>
      </c>
      <c r="C28" s="108" t="str">
        <f>'Entrants Results'!C84</f>
        <v>MHA Moore &amp; Smalley</v>
      </c>
      <c r="D28" s="118">
        <f>'Entrants Results'!D84</f>
        <v>5</v>
      </c>
      <c r="E28" s="118">
        <f>'Entrants Results'!E84</f>
        <v>0</v>
      </c>
      <c r="F28" s="118">
        <f>'Entrants Results'!F84</f>
        <v>0</v>
      </c>
      <c r="G28" s="118">
        <f>'Entrants Results'!G84</f>
        <v>11</v>
      </c>
      <c r="H28" s="118">
        <f>'Entrants Results'!H84</f>
        <v>0</v>
      </c>
      <c r="I28" s="118">
        <f>'Entrants Results'!I84</f>
        <v>0</v>
      </c>
      <c r="J28" s="118">
        <f>'Entrants Results'!J84</f>
        <v>0</v>
      </c>
      <c r="K28" s="118">
        <f>'Entrants Results'!K84</f>
        <v>0</v>
      </c>
      <c r="L28" s="118">
        <f>'Entrants Results'!L84</f>
        <v>0</v>
      </c>
      <c r="M28" s="134"/>
      <c r="N28" s="118">
        <f t="shared" si="0"/>
        <v>16</v>
      </c>
      <c r="O28" s="134"/>
      <c r="P28" s="118">
        <f>IF(COUNT(D28:L28)&gt;4,SUM(LARGE(D28:L28,{1,2,3,4,5})),SUM(D28:L28))</f>
        <v>16</v>
      </c>
      <c r="Q28" s="134"/>
      <c r="R28" s="118">
        <f>COUNTA('Entrants Results'!D84:L84)</f>
        <v>2</v>
      </c>
      <c r="S28" s="134"/>
      <c r="T28" s="118">
        <f>IF(COUNTA('Entrants Results'!D84:L84)&gt;5,5,COUNTA('Entrants Results'!D84:L84))</f>
        <v>2</v>
      </c>
    </row>
    <row r="29" spans="1:20" ht="15.75" customHeight="1" x14ac:dyDescent="0.35">
      <c r="A29" s="120">
        <v>26</v>
      </c>
      <c r="B29" s="107" t="str">
        <f>'Entrants Results'!B93</f>
        <v>Shaun Little</v>
      </c>
      <c r="C29" s="108" t="str">
        <f>'Entrants Results'!C93</f>
        <v>Sumer Law</v>
      </c>
      <c r="D29" s="118">
        <f>'Entrants Results'!D93</f>
        <v>0</v>
      </c>
      <c r="E29" s="118">
        <f>'Entrants Results'!E93</f>
        <v>0</v>
      </c>
      <c r="F29" s="118">
        <f>'Entrants Results'!F93</f>
        <v>0</v>
      </c>
      <c r="G29" s="118">
        <f>'Entrants Results'!G93</f>
        <v>0</v>
      </c>
      <c r="H29" s="118">
        <f>'Entrants Results'!H93</f>
        <v>15</v>
      </c>
      <c r="I29" s="118">
        <f>'Entrants Results'!I93</f>
        <v>0</v>
      </c>
      <c r="J29" s="118">
        <f>'Entrants Results'!J93</f>
        <v>0</v>
      </c>
      <c r="K29" s="118">
        <f>'Entrants Results'!K93</f>
        <v>0</v>
      </c>
      <c r="L29" s="118">
        <f>'Entrants Results'!L93</f>
        <v>0</v>
      </c>
      <c r="M29" s="134"/>
      <c r="N29" s="118">
        <f t="shared" si="0"/>
        <v>15</v>
      </c>
      <c r="O29" s="134"/>
      <c r="P29" s="118">
        <f>IF(COUNT(D29:L29)&gt;4,SUM(LARGE(D29:L29,{1,2,3,4,5})),SUM(D29:L29))</f>
        <v>15</v>
      </c>
      <c r="Q29" s="134"/>
      <c r="R29" s="118">
        <f>COUNTA('Entrants Results'!D93:L93)</f>
        <v>1</v>
      </c>
      <c r="S29" s="134"/>
      <c r="T29" s="118">
        <f>IF(COUNTA('Entrants Results'!D93:L93)&gt;5,5,COUNTA('Entrants Results'!D93:L93))</f>
        <v>1</v>
      </c>
    </row>
    <row r="30" spans="1:20" ht="15.75" customHeight="1" x14ac:dyDescent="0.35">
      <c r="A30" s="120">
        <v>27</v>
      </c>
      <c r="B30" s="107" t="str">
        <f>'Entrants Results'!B28</f>
        <v>Chris Essex</v>
      </c>
      <c r="C30" s="108" t="str">
        <f>'Entrants Results'!C28</f>
        <v>Kaplan</v>
      </c>
      <c r="D30" s="118">
        <f>'Entrants Results'!D28</f>
        <v>0</v>
      </c>
      <c r="E30" s="118">
        <f>'Entrants Results'!E28</f>
        <v>0</v>
      </c>
      <c r="F30" s="118">
        <f>'Entrants Results'!F28</f>
        <v>12</v>
      </c>
      <c r="G30" s="118">
        <f>'Entrants Results'!G28</f>
        <v>0</v>
      </c>
      <c r="H30" s="118">
        <f>'Entrants Results'!H28</f>
        <v>0</v>
      </c>
      <c r="I30" s="118">
        <f>'Entrants Results'!I28</f>
        <v>0</v>
      </c>
      <c r="J30" s="118">
        <f>'Entrants Results'!J28</f>
        <v>0</v>
      </c>
      <c r="K30" s="118">
        <f>'Entrants Results'!K28</f>
        <v>0</v>
      </c>
      <c r="L30" s="118">
        <f>'Entrants Results'!L28</f>
        <v>0</v>
      </c>
      <c r="M30" s="134"/>
      <c r="N30" s="118">
        <f t="shared" si="0"/>
        <v>12</v>
      </c>
      <c r="O30" s="134"/>
      <c r="P30" s="118">
        <f>IF(COUNT(D30:L30)&gt;4,SUM(LARGE(D30:L30,{1,2,3,4,5})),SUM(D30:L30))</f>
        <v>12</v>
      </c>
      <c r="Q30" s="134"/>
      <c r="R30" s="118">
        <f>COUNTA('Entrants Results'!D28:L28)</f>
        <v>1</v>
      </c>
      <c r="S30" s="134"/>
      <c r="T30" s="118">
        <f>IF(COUNTA('Entrants Results'!D28:L28)&gt;5,5,COUNTA('Entrants Results'!D28:L28))</f>
        <v>1</v>
      </c>
    </row>
    <row r="31" spans="1:20" ht="15.75" customHeight="1" x14ac:dyDescent="0.35">
      <c r="A31" s="120">
        <v>28</v>
      </c>
      <c r="B31" s="107" t="str">
        <f>'Entrants Results'!B30</f>
        <v>Christian Peters</v>
      </c>
      <c r="C31" s="107" t="str">
        <f>'Entrants Results'!C30</f>
        <v>J.P. Morgan</v>
      </c>
      <c r="D31" s="118">
        <f>'Entrants Results'!D30</f>
        <v>12</v>
      </c>
      <c r="E31" s="118">
        <f>'Entrants Results'!E30</f>
        <v>0</v>
      </c>
      <c r="F31" s="118">
        <f>'Entrants Results'!F30</f>
        <v>0</v>
      </c>
      <c r="G31" s="118">
        <f>'Entrants Results'!G30</f>
        <v>0</v>
      </c>
      <c r="H31" s="118">
        <f>'Entrants Results'!H30</f>
        <v>0</v>
      </c>
      <c r="I31" s="118">
        <f>'Entrants Results'!I30</f>
        <v>0</v>
      </c>
      <c r="J31" s="118">
        <f>'Entrants Results'!J30</f>
        <v>0</v>
      </c>
      <c r="K31" s="118">
        <f>'Entrants Results'!K30</f>
        <v>0</v>
      </c>
      <c r="L31" s="118">
        <f>'Entrants Results'!L30</f>
        <v>0</v>
      </c>
      <c r="M31" s="134"/>
      <c r="N31" s="118">
        <f t="shared" si="0"/>
        <v>12</v>
      </c>
      <c r="O31" s="134"/>
      <c r="P31" s="118">
        <f>IF(COUNT(D31:L31)&gt;4,SUM(LARGE(D31:L31,{1,2,3,4,5})),SUM(D31:L31))</f>
        <v>12</v>
      </c>
      <c r="Q31" s="134"/>
      <c r="R31" s="118">
        <f>COUNTA('Entrants Results'!D30:L30)</f>
        <v>1</v>
      </c>
      <c r="S31" s="134"/>
      <c r="T31" s="118">
        <f>IF(COUNTA('Entrants Results'!D30:L30)&gt;5,5,COUNTA('Entrants Results'!D30:L30))</f>
        <v>1</v>
      </c>
    </row>
    <row r="32" spans="1:20" ht="15.75" customHeight="1" x14ac:dyDescent="0.35">
      <c r="A32" s="120">
        <v>29</v>
      </c>
      <c r="B32" s="107" t="str">
        <f>'Entrants Results'!B81</f>
        <v>Ralph Walker-Moretti</v>
      </c>
      <c r="C32" s="108" t="str">
        <f>'Entrants Results'!C81</f>
        <v>MHA</v>
      </c>
      <c r="D32" s="118">
        <f>'Entrants Results'!D81</f>
        <v>10</v>
      </c>
      <c r="E32" s="118">
        <f>'Entrants Results'!E81</f>
        <v>0</v>
      </c>
      <c r="F32" s="118">
        <f>'Entrants Results'!F81</f>
        <v>0</v>
      </c>
      <c r="G32" s="118">
        <f>'Entrants Results'!G81</f>
        <v>0</v>
      </c>
      <c r="H32" s="118">
        <f>'Entrants Results'!H81</f>
        <v>0</v>
      </c>
      <c r="I32" s="118">
        <f>'Entrants Results'!I81</f>
        <v>0</v>
      </c>
      <c r="J32" s="118">
        <f>'Entrants Results'!J81</f>
        <v>0</v>
      </c>
      <c r="K32" s="118">
        <f>'Entrants Results'!K81</f>
        <v>0</v>
      </c>
      <c r="L32" s="118">
        <f>'Entrants Results'!L81</f>
        <v>0</v>
      </c>
      <c r="M32" s="134"/>
      <c r="N32" s="118">
        <f t="shared" si="0"/>
        <v>10</v>
      </c>
      <c r="O32" s="134"/>
      <c r="P32" s="118">
        <f>IF(COUNT(D32:L32)&gt;4,SUM(LARGE(D32:L32,{1,2,3,4,5})),SUM(D32:L32))</f>
        <v>10</v>
      </c>
      <c r="Q32" s="134"/>
      <c r="R32" s="118">
        <f>COUNTA('Entrants Results'!D81:L81)</f>
        <v>1</v>
      </c>
      <c r="S32" s="134"/>
      <c r="T32" s="118">
        <f>IF(COUNTA('Entrants Results'!D81:L81)&gt;5,5,COUNTA('Entrants Results'!D81:L81))</f>
        <v>1</v>
      </c>
    </row>
    <row r="33" spans="1:20" ht="15.75" customHeight="1" x14ac:dyDescent="0.35">
      <c r="A33" s="120">
        <v>30</v>
      </c>
      <c r="B33" s="107" t="str">
        <f>'Entrants Results'!B17</f>
        <v>Barry Davies</v>
      </c>
      <c r="C33" s="107" t="str">
        <f>'Entrants Results'!C17</f>
        <v>Addleshaw Goddard</v>
      </c>
      <c r="D33" s="118">
        <f>'Entrants Results'!D17</f>
        <v>0</v>
      </c>
      <c r="E33" s="118">
        <f>'Entrants Results'!E17</f>
        <v>0</v>
      </c>
      <c r="F33" s="118">
        <f>'Entrants Results'!F17</f>
        <v>9</v>
      </c>
      <c r="G33" s="118">
        <f>'Entrants Results'!G17</f>
        <v>0</v>
      </c>
      <c r="H33" s="118">
        <f>'Entrants Results'!H17</f>
        <v>0</v>
      </c>
      <c r="I33" s="118">
        <f>'Entrants Results'!I17</f>
        <v>0</v>
      </c>
      <c r="J33" s="118">
        <f>'Entrants Results'!J17</f>
        <v>0</v>
      </c>
      <c r="K33" s="118">
        <f>'Entrants Results'!K17</f>
        <v>0</v>
      </c>
      <c r="L33" s="118">
        <f>'Entrants Results'!L17</f>
        <v>0</v>
      </c>
      <c r="M33" s="134"/>
      <c r="N33" s="118">
        <f t="shared" si="0"/>
        <v>9</v>
      </c>
      <c r="O33" s="134"/>
      <c r="P33" s="118">
        <f>IF(COUNT(D33:L33)&gt;4,SUM(LARGE(D33:L33,{1,2,3,4,5})),SUM(D33:L33))</f>
        <v>9</v>
      </c>
      <c r="Q33" s="134"/>
      <c r="R33" s="118">
        <f>COUNTA('Entrants Results'!D17:L17)</f>
        <v>1</v>
      </c>
      <c r="S33" s="134"/>
      <c r="T33" s="118">
        <f>IF(COUNTA('Entrants Results'!D17:L17)&gt;5,5,COUNTA('Entrants Results'!D17:L17))</f>
        <v>1</v>
      </c>
    </row>
    <row r="34" spans="1:20" ht="15.75" customHeight="1" x14ac:dyDescent="0.35">
      <c r="A34" s="120">
        <v>31</v>
      </c>
      <c r="B34" s="107" t="str">
        <f>'Entrants Results'!B23</f>
        <v>Charles Singlehurst</v>
      </c>
      <c r="C34" s="108" t="str">
        <f>'Entrants Results'!C23</f>
        <v>Brooks Financial</v>
      </c>
      <c r="D34" s="118">
        <f>'Entrants Results'!D23</f>
        <v>9</v>
      </c>
      <c r="E34" s="118">
        <f>'Entrants Results'!E23</f>
        <v>0</v>
      </c>
      <c r="F34" s="118">
        <f>'Entrants Results'!F23</f>
        <v>0</v>
      </c>
      <c r="G34" s="118">
        <f>'Entrants Results'!G23</f>
        <v>0</v>
      </c>
      <c r="H34" s="118">
        <f>'Entrants Results'!H23</f>
        <v>0</v>
      </c>
      <c r="I34" s="118">
        <f>'Entrants Results'!I23</f>
        <v>0</v>
      </c>
      <c r="J34" s="118">
        <f>'Entrants Results'!J23</f>
        <v>0</v>
      </c>
      <c r="K34" s="118">
        <f>'Entrants Results'!K23</f>
        <v>0</v>
      </c>
      <c r="L34" s="118">
        <f>'Entrants Results'!L23</f>
        <v>0</v>
      </c>
      <c r="M34" s="134"/>
      <c r="N34" s="118">
        <f t="shared" si="0"/>
        <v>9</v>
      </c>
      <c r="O34" s="134"/>
      <c r="P34" s="118">
        <f>IF(COUNT(D34:L34)&gt;4,SUM(LARGE(D34:L34,{1,2,3,4,5})),SUM(D34:L34))</f>
        <v>9</v>
      </c>
      <c r="Q34" s="134"/>
      <c r="R34" s="118">
        <f>COUNTA('Entrants Results'!D23:L23)</f>
        <v>1</v>
      </c>
      <c r="S34" s="134"/>
      <c r="T34" s="118">
        <f>IF(COUNTA('Entrants Results'!D23:L23)&gt;5,5,COUNTA('Entrants Results'!D23:L23))</f>
        <v>1</v>
      </c>
    </row>
    <row r="35" spans="1:20" ht="15.75" customHeight="1" x14ac:dyDescent="0.35">
      <c r="A35" s="120">
        <v>32</v>
      </c>
      <c r="B35" s="107" t="str">
        <f>'Entrants Results'!B79</f>
        <v>Peter Gent</v>
      </c>
      <c r="C35" s="107" t="str">
        <f>'Entrants Results'!C79</f>
        <v>Credit Resource Solutions</v>
      </c>
      <c r="D35" s="118">
        <f>'Entrants Results'!D79</f>
        <v>0</v>
      </c>
      <c r="E35" s="118">
        <f>'Entrants Results'!E79</f>
        <v>0</v>
      </c>
      <c r="F35" s="118">
        <f>'Entrants Results'!F79</f>
        <v>7</v>
      </c>
      <c r="G35" s="118">
        <f>'Entrants Results'!G79</f>
        <v>0</v>
      </c>
      <c r="H35" s="118">
        <f>'Entrants Results'!H79</f>
        <v>0</v>
      </c>
      <c r="I35" s="118">
        <f>'Entrants Results'!I79</f>
        <v>0</v>
      </c>
      <c r="J35" s="118">
        <f>'Entrants Results'!J79</f>
        <v>0</v>
      </c>
      <c r="K35" s="118">
        <f>'Entrants Results'!K79</f>
        <v>0</v>
      </c>
      <c r="L35" s="118">
        <f>'Entrants Results'!L79</f>
        <v>0</v>
      </c>
      <c r="M35" s="134"/>
      <c r="N35" s="118">
        <f t="shared" si="0"/>
        <v>7</v>
      </c>
      <c r="O35" s="134"/>
      <c r="P35" s="118" cm="1">
        <f t="array" ref="P35">IF(COUNT(D35:L35)&gt;4,SUM(LARGE(D35:L35,{1,2,3,4,5})),SUM(D35:L35))</f>
        <v>7</v>
      </c>
      <c r="Q35" s="134"/>
      <c r="R35" s="118">
        <f>COUNTA('Entrants Results'!D79:L79)</f>
        <v>1</v>
      </c>
      <c r="S35" s="134"/>
      <c r="T35" s="118">
        <f>IF(COUNTA('Entrants Results'!D79:L79)&gt;5,5,COUNTA('Entrants Results'!D79:L79))</f>
        <v>1</v>
      </c>
    </row>
    <row r="36" spans="1:20" ht="15.75" customHeight="1" x14ac:dyDescent="0.35">
      <c r="A36" s="120">
        <v>33</v>
      </c>
      <c r="B36" s="107" t="str">
        <f>'Entrants Results'!B24</f>
        <v>Charlie Batho</v>
      </c>
      <c r="C36" s="108" t="str">
        <f>'Entrants Results'!C24</f>
        <v>CB Financial Consultancy</v>
      </c>
      <c r="D36" s="118">
        <f>'Entrants Results'!D24</f>
        <v>4</v>
      </c>
      <c r="E36" s="118">
        <f>'Entrants Results'!E24</f>
        <v>0</v>
      </c>
      <c r="F36" s="118">
        <f>'Entrants Results'!F24</f>
        <v>0</v>
      </c>
      <c r="G36" s="118">
        <f>'Entrants Results'!G24</f>
        <v>0</v>
      </c>
      <c r="H36" s="118">
        <f>'Entrants Results'!H24</f>
        <v>0</v>
      </c>
      <c r="I36" s="118">
        <f>'Entrants Results'!I24</f>
        <v>0</v>
      </c>
      <c r="J36" s="118">
        <f>'Entrants Results'!J24</f>
        <v>0</v>
      </c>
      <c r="K36" s="118">
        <f>'Entrants Results'!K24</f>
        <v>0</v>
      </c>
      <c r="L36" s="118">
        <f>'Entrants Results'!L24</f>
        <v>0</v>
      </c>
      <c r="M36" s="134"/>
      <c r="N36" s="118">
        <f t="shared" ref="N36:N67" si="1">SUM(D36:L36)</f>
        <v>4</v>
      </c>
      <c r="O36" s="134"/>
      <c r="P36" s="118">
        <f>IF(COUNT(D36:L36)&gt;4,SUM(LARGE(D36:L36,{1,2,3,4,5})),SUM(D36:L36))</f>
        <v>4</v>
      </c>
      <c r="Q36" s="134"/>
      <c r="R36" s="118">
        <f>COUNTA('Entrants Results'!D24:L24)</f>
        <v>1</v>
      </c>
      <c r="S36" s="134"/>
      <c r="T36" s="118">
        <f>IF(COUNTA('Entrants Results'!D24:L24)&gt;5,5,COUNTA('Entrants Results'!D24:L24))</f>
        <v>1</v>
      </c>
    </row>
    <row r="37" spans="1:20" ht="15.75" customHeight="1" x14ac:dyDescent="0.35">
      <c r="A37" s="120">
        <v>34</v>
      </c>
      <c r="B37" s="107" t="str">
        <f>'Entrants Results'!B25</f>
        <v>Charlie Mills</v>
      </c>
      <c r="C37" s="107" t="str">
        <f>'Entrants Results'!C25</f>
        <v>Bibby Financial Services</v>
      </c>
      <c r="D37" s="118">
        <f>'Entrants Results'!D25</f>
        <v>1</v>
      </c>
      <c r="E37" s="118">
        <f>'Entrants Results'!E25</f>
        <v>0</v>
      </c>
      <c r="F37" s="118">
        <f>'Entrants Results'!F25</f>
        <v>0</v>
      </c>
      <c r="G37" s="118">
        <f>'Entrants Results'!G25</f>
        <v>0</v>
      </c>
      <c r="H37" s="118">
        <f>'Entrants Results'!H25</f>
        <v>0</v>
      </c>
      <c r="I37" s="118">
        <f>'Entrants Results'!I25</f>
        <v>0</v>
      </c>
      <c r="J37" s="118">
        <f>'Entrants Results'!J25</f>
        <v>0</v>
      </c>
      <c r="K37" s="118">
        <f>'Entrants Results'!K25</f>
        <v>0</v>
      </c>
      <c r="L37" s="118">
        <f>'Entrants Results'!L25</f>
        <v>0</v>
      </c>
      <c r="M37" s="134"/>
      <c r="N37" s="118">
        <f t="shared" si="1"/>
        <v>1</v>
      </c>
      <c r="O37" s="134"/>
      <c r="P37" s="118">
        <f>IF(COUNT(D37:L37)&gt;4,SUM(LARGE(D37:L37,{1,2,3,4,5})),SUM(D37:L37))</f>
        <v>1</v>
      </c>
      <c r="Q37" s="134"/>
      <c r="R37" s="118">
        <f>COUNTA('Entrants Results'!D25:L25)</f>
        <v>1</v>
      </c>
      <c r="S37" s="134"/>
      <c r="T37" s="118">
        <f>IF(COUNTA('Entrants Results'!D25:L25)&gt;5,5,COUNTA('Entrants Results'!D25:L25))</f>
        <v>1</v>
      </c>
    </row>
    <row r="38" spans="1:20" ht="15.75" customHeight="1" x14ac:dyDescent="0.35">
      <c r="A38" s="120">
        <v>35</v>
      </c>
      <c r="B38" s="107" t="str">
        <f>'Entrants Results'!B32</f>
        <v>Claire Richardson</v>
      </c>
      <c r="C38" s="108" t="str">
        <f>'Entrants Results'!C32</f>
        <v>Atlanta Group</v>
      </c>
      <c r="D38" s="118">
        <f>'Entrants Results'!D32</f>
        <v>1</v>
      </c>
      <c r="E38" s="118">
        <f>'Entrants Results'!E32</f>
        <v>0</v>
      </c>
      <c r="F38" s="118">
        <f>'Entrants Results'!F32</f>
        <v>0</v>
      </c>
      <c r="G38" s="118">
        <f>'Entrants Results'!G32</f>
        <v>0</v>
      </c>
      <c r="H38" s="118">
        <f>'Entrants Results'!H32</f>
        <v>0</v>
      </c>
      <c r="I38" s="118">
        <f>'Entrants Results'!I32</f>
        <v>0</v>
      </c>
      <c r="J38" s="118">
        <f>'Entrants Results'!J32</f>
        <v>0</v>
      </c>
      <c r="K38" s="118">
        <f>'Entrants Results'!K32</f>
        <v>0</v>
      </c>
      <c r="L38" s="118">
        <f>'Entrants Results'!L32</f>
        <v>0</v>
      </c>
      <c r="M38" s="134"/>
      <c r="N38" s="118">
        <f t="shared" si="1"/>
        <v>1</v>
      </c>
      <c r="O38" s="134"/>
      <c r="P38" s="118">
        <f>IF(COUNT(D38:L38)&gt;4,SUM(LARGE(D38:L38,{1,2,3,4,5})),SUM(D38:L38))</f>
        <v>1</v>
      </c>
      <c r="Q38" s="134"/>
      <c r="R38" s="118">
        <f>COUNTA('Entrants Results'!D32:L32)</f>
        <v>1</v>
      </c>
      <c r="S38" s="134"/>
      <c r="T38" s="118">
        <f>IF(COUNTA('Entrants Results'!D32:L32)&gt;5,5,COUNTA('Entrants Results'!D32:L32))</f>
        <v>1</v>
      </c>
    </row>
    <row r="39" spans="1:20" ht="15.75" customHeight="1" x14ac:dyDescent="0.35">
      <c r="A39" s="120">
        <v>36</v>
      </c>
      <c r="B39" s="107" t="str">
        <f>'Entrants Results'!B59</f>
        <v>Lucy Gillibrand</v>
      </c>
      <c r="C39" s="108" t="str">
        <f>'Entrants Results'!C59</f>
        <v>RSM</v>
      </c>
      <c r="D39" s="118">
        <f>'Entrants Results'!D59</f>
        <v>1</v>
      </c>
      <c r="E39" s="118">
        <f>'Entrants Results'!E59</f>
        <v>0</v>
      </c>
      <c r="F39" s="118">
        <f>'Entrants Results'!F59</f>
        <v>0</v>
      </c>
      <c r="G39" s="118">
        <f>'Entrants Results'!G59</f>
        <v>0</v>
      </c>
      <c r="H39" s="118">
        <f>'Entrants Results'!H59</f>
        <v>0</v>
      </c>
      <c r="I39" s="118">
        <f>'Entrants Results'!I59</f>
        <v>0</v>
      </c>
      <c r="J39" s="118">
        <f>'Entrants Results'!J59</f>
        <v>0</v>
      </c>
      <c r="K39" s="118">
        <f>'Entrants Results'!K59</f>
        <v>0</v>
      </c>
      <c r="L39" s="118">
        <f>'Entrants Results'!L59</f>
        <v>0</v>
      </c>
      <c r="M39" s="134"/>
      <c r="N39" s="118">
        <f t="shared" si="1"/>
        <v>1</v>
      </c>
      <c r="O39" s="134"/>
      <c r="P39" s="118">
        <f>IF(COUNT(D39:L39)&gt;4,SUM(LARGE(D39:L39,{1,2,3,4,5})),SUM(D39:L39))</f>
        <v>1</v>
      </c>
      <c r="Q39" s="134"/>
      <c r="R39" s="118">
        <f>COUNTA('Entrants Results'!D59:L59)</f>
        <v>1</v>
      </c>
      <c r="S39" s="134"/>
      <c r="T39" s="118">
        <f>IF(COUNTA('Entrants Results'!D59:L59)&gt;5,5,COUNTA('Entrants Results'!D59:L59))</f>
        <v>1</v>
      </c>
    </row>
    <row r="40" spans="1:20" ht="15.75" customHeight="1" x14ac:dyDescent="0.35">
      <c r="A40" s="120">
        <v>37</v>
      </c>
      <c r="B40" s="107" t="str">
        <f>'Entrants Results'!B68</f>
        <v>Michael Mone</v>
      </c>
      <c r="C40" s="107" t="str">
        <f>'Entrants Results'!C68</f>
        <v>Fieldfisher</v>
      </c>
      <c r="D40" s="118">
        <f>'Entrants Results'!D68</f>
        <v>1</v>
      </c>
      <c r="E40" s="118">
        <f>'Entrants Results'!E68</f>
        <v>0</v>
      </c>
      <c r="F40" s="118">
        <f>'Entrants Results'!F68</f>
        <v>0</v>
      </c>
      <c r="G40" s="118">
        <f>'Entrants Results'!G68</f>
        <v>0</v>
      </c>
      <c r="H40" s="118">
        <f>'Entrants Results'!H68</f>
        <v>0</v>
      </c>
      <c r="I40" s="118">
        <f>'Entrants Results'!I68</f>
        <v>0</v>
      </c>
      <c r="J40" s="118">
        <f>'Entrants Results'!J68</f>
        <v>0</v>
      </c>
      <c r="K40" s="118">
        <f>'Entrants Results'!K68</f>
        <v>0</v>
      </c>
      <c r="L40" s="118">
        <f>'Entrants Results'!L68</f>
        <v>0</v>
      </c>
      <c r="M40" s="134"/>
      <c r="N40" s="118">
        <f t="shared" si="1"/>
        <v>1</v>
      </c>
      <c r="O40" s="134"/>
      <c r="P40" s="118">
        <f>IF(COUNT(D40:L40)&gt;4,SUM(LARGE(D40:L40,{1,2,3,4,5})),SUM(D40:L40))</f>
        <v>1</v>
      </c>
      <c r="Q40" s="134"/>
      <c r="R40" s="118">
        <f>COUNTA('Entrants Results'!D68:L68)</f>
        <v>1</v>
      </c>
      <c r="S40" s="134"/>
      <c r="T40" s="118">
        <f>IF(COUNTA('Entrants Results'!D68:L68)&gt;5,5,COUNTA('Entrants Results'!D68:L68))</f>
        <v>1</v>
      </c>
    </row>
    <row r="41" spans="1:20" ht="15.75" customHeight="1" x14ac:dyDescent="0.35">
      <c r="A41" s="120">
        <v>38</v>
      </c>
      <c r="B41" s="107" t="str">
        <f>'Entrants Results'!B4</f>
        <v>Adam Barnes</v>
      </c>
      <c r="C41" s="108" t="str">
        <f>'Entrants Results'!C4</f>
        <v>Interfloor</v>
      </c>
      <c r="D41" s="118">
        <f>'Entrants Results'!D4</f>
        <v>0</v>
      </c>
      <c r="E41" s="118">
        <f>'Entrants Results'!E4</f>
        <v>0</v>
      </c>
      <c r="F41" s="118">
        <f>'Entrants Results'!F4</f>
        <v>0</v>
      </c>
      <c r="G41" s="118">
        <f>'Entrants Results'!G4</f>
        <v>0</v>
      </c>
      <c r="H41" s="118">
        <f>'Entrants Results'!H4</f>
        <v>0</v>
      </c>
      <c r="I41" s="118">
        <f>'Entrants Results'!I4</f>
        <v>0</v>
      </c>
      <c r="J41" s="118">
        <f>'Entrants Results'!J4</f>
        <v>0</v>
      </c>
      <c r="K41" s="118">
        <f>'Entrants Results'!K4</f>
        <v>0</v>
      </c>
      <c r="L41" s="118">
        <f>'Entrants Results'!L4</f>
        <v>0</v>
      </c>
      <c r="M41" s="134"/>
      <c r="N41" s="118">
        <f t="shared" si="1"/>
        <v>0</v>
      </c>
      <c r="O41" s="134"/>
      <c r="P41" s="118">
        <f>IF(COUNT(D41:L41)&gt;4,SUM(LARGE(D41:L41,{1,2,3,4,5})),SUM(D41:L41))</f>
        <v>0</v>
      </c>
      <c r="Q41" s="134"/>
      <c r="R41" s="118">
        <f>COUNTA('Entrants Results'!D4:L4)</f>
        <v>0</v>
      </c>
      <c r="S41" s="134"/>
      <c r="T41" s="118">
        <f>IF(COUNTA('Entrants Results'!D4:L4)&gt;5,5,COUNTA('Entrants Results'!D4:L4))</f>
        <v>0</v>
      </c>
    </row>
    <row r="42" spans="1:20" ht="15.75" customHeight="1" x14ac:dyDescent="0.35">
      <c r="A42" s="120">
        <v>39</v>
      </c>
      <c r="B42" s="107" t="str">
        <f>'Entrants Results'!B5</f>
        <v>Adam Stirling</v>
      </c>
      <c r="C42" s="108" t="str">
        <f>'Entrants Results'!C5</f>
        <v>Zuto</v>
      </c>
      <c r="D42" s="118">
        <f>'Entrants Results'!D5</f>
        <v>0</v>
      </c>
      <c r="E42" s="118">
        <f>'Entrants Results'!E5</f>
        <v>0</v>
      </c>
      <c r="F42" s="118">
        <f>'Entrants Results'!F5</f>
        <v>0</v>
      </c>
      <c r="G42" s="118">
        <f>'Entrants Results'!G5</f>
        <v>0</v>
      </c>
      <c r="H42" s="118">
        <f>'Entrants Results'!H5</f>
        <v>0</v>
      </c>
      <c r="I42" s="118">
        <f>'Entrants Results'!I5</f>
        <v>0</v>
      </c>
      <c r="J42" s="118">
        <f>'Entrants Results'!J5</f>
        <v>0</v>
      </c>
      <c r="K42" s="118">
        <f>'Entrants Results'!K5</f>
        <v>0</v>
      </c>
      <c r="L42" s="118">
        <f>'Entrants Results'!L5</f>
        <v>0</v>
      </c>
      <c r="M42" s="134"/>
      <c r="N42" s="118">
        <f t="shared" si="1"/>
        <v>0</v>
      </c>
      <c r="O42" s="134"/>
      <c r="P42" s="118">
        <f>IF(COUNT(D42:L42)&gt;4,SUM(LARGE(D42:L42,{1,2,3,4,5})),SUM(D42:L42))</f>
        <v>0</v>
      </c>
      <c r="Q42" s="134"/>
      <c r="R42" s="118">
        <f>COUNTA('Entrants Results'!D5:L5)</f>
        <v>0</v>
      </c>
      <c r="S42" s="134"/>
      <c r="T42" s="118">
        <f>IF(COUNTA('Entrants Results'!D5:L5)&gt;5,5,COUNTA('Entrants Results'!D5:L5))</f>
        <v>0</v>
      </c>
    </row>
    <row r="43" spans="1:20" ht="15.75" customHeight="1" x14ac:dyDescent="0.35">
      <c r="A43" s="120">
        <v>40</v>
      </c>
      <c r="B43" s="107" t="str">
        <f>'Entrants Results'!B9</f>
        <v>Alex Kelly</v>
      </c>
      <c r="C43" s="108" t="str">
        <f>'Entrants Results'!C9</f>
        <v>MHA Moore &amp; Smalley</v>
      </c>
      <c r="D43" s="118">
        <f>'Entrants Results'!D9</f>
        <v>0</v>
      </c>
      <c r="E43" s="118">
        <f>'Entrants Results'!E9</f>
        <v>0</v>
      </c>
      <c r="F43" s="118">
        <f>'Entrants Results'!F9</f>
        <v>0</v>
      </c>
      <c r="G43" s="118">
        <f>'Entrants Results'!G9</f>
        <v>0</v>
      </c>
      <c r="H43" s="118">
        <f>'Entrants Results'!H9</f>
        <v>0</v>
      </c>
      <c r="I43" s="118">
        <f>'Entrants Results'!I9</f>
        <v>0</v>
      </c>
      <c r="J43" s="118">
        <f>'Entrants Results'!J9</f>
        <v>0</v>
      </c>
      <c r="K43" s="118">
        <f>'Entrants Results'!K9</f>
        <v>0</v>
      </c>
      <c r="L43" s="118">
        <f>'Entrants Results'!L9</f>
        <v>0</v>
      </c>
      <c r="M43" s="134"/>
      <c r="N43" s="118">
        <f t="shared" si="1"/>
        <v>0</v>
      </c>
      <c r="O43" s="134"/>
      <c r="P43" s="118">
        <f>IF(COUNT(D43:L43)&gt;4,SUM(LARGE(D43:L43,{1,2,3,4,5})),SUM(D43:L43))</f>
        <v>0</v>
      </c>
      <c r="Q43" s="134"/>
      <c r="R43" s="118">
        <f>COUNTA('Entrants Results'!D9:L9)</f>
        <v>0</v>
      </c>
      <c r="S43" s="134"/>
      <c r="T43" s="118">
        <f>IF(COUNTA('Entrants Results'!D9:L9)&gt;5,5,COUNTA('Entrants Results'!D9:L9))</f>
        <v>0</v>
      </c>
    </row>
    <row r="44" spans="1:20" ht="15.75" customHeight="1" x14ac:dyDescent="0.35">
      <c r="A44" s="120">
        <v>41</v>
      </c>
      <c r="B44" s="107" t="str">
        <f>'Entrants Results'!B10</f>
        <v>Alex Narang</v>
      </c>
      <c r="C44" s="108" t="str">
        <f>'Entrants Results'!C10</f>
        <v>EY</v>
      </c>
      <c r="D44" s="118">
        <f>'Entrants Results'!D10</f>
        <v>0</v>
      </c>
      <c r="E44" s="118">
        <f>'Entrants Results'!E10</f>
        <v>0</v>
      </c>
      <c r="F44" s="118">
        <f>'Entrants Results'!F10</f>
        <v>0</v>
      </c>
      <c r="G44" s="118">
        <f>'Entrants Results'!G10</f>
        <v>0</v>
      </c>
      <c r="H44" s="118">
        <f>'Entrants Results'!H10</f>
        <v>0</v>
      </c>
      <c r="I44" s="118">
        <f>'Entrants Results'!I10</f>
        <v>0</v>
      </c>
      <c r="J44" s="118">
        <f>'Entrants Results'!J10</f>
        <v>0</v>
      </c>
      <c r="K44" s="118">
        <f>'Entrants Results'!K10</f>
        <v>0</v>
      </c>
      <c r="L44" s="118">
        <f>'Entrants Results'!L10</f>
        <v>0</v>
      </c>
      <c r="M44" s="134"/>
      <c r="N44" s="118">
        <f t="shared" si="1"/>
        <v>0</v>
      </c>
      <c r="O44" s="134"/>
      <c r="P44" s="118">
        <f>IF(COUNT(D44:L44)&gt;4,SUM(LARGE(D44:L44,{1,2,3,4,5})),SUM(D44:L44))</f>
        <v>0</v>
      </c>
      <c r="Q44" s="134"/>
      <c r="R44" s="118">
        <f>COUNTA('Entrants Results'!D10:L10)</f>
        <v>0</v>
      </c>
      <c r="S44" s="134"/>
      <c r="T44" s="118">
        <f>IF(COUNTA('Entrants Results'!D10:L10)&gt;5,5,COUNTA('Entrants Results'!D10:L10))</f>
        <v>0</v>
      </c>
    </row>
    <row r="45" spans="1:20" ht="15.75" customHeight="1" x14ac:dyDescent="0.35">
      <c r="A45" s="120">
        <v>42</v>
      </c>
      <c r="B45" s="107" t="str">
        <f>'Entrants Results'!B11</f>
        <v>Alex Odlin</v>
      </c>
      <c r="C45" s="107" t="str">
        <f>'Entrants Results'!C11</f>
        <v>Dow Schofield Watts Corporate Finance</v>
      </c>
      <c r="D45" s="118">
        <f>'Entrants Results'!D11</f>
        <v>0</v>
      </c>
      <c r="E45" s="118">
        <f>'Entrants Results'!E11</f>
        <v>0</v>
      </c>
      <c r="F45" s="118">
        <f>'Entrants Results'!F11</f>
        <v>0</v>
      </c>
      <c r="G45" s="118">
        <f>'Entrants Results'!G11</f>
        <v>0</v>
      </c>
      <c r="H45" s="118">
        <f>'Entrants Results'!H11</f>
        <v>0</v>
      </c>
      <c r="I45" s="118">
        <f>'Entrants Results'!I11</f>
        <v>0</v>
      </c>
      <c r="J45" s="118">
        <f>'Entrants Results'!J11</f>
        <v>0</v>
      </c>
      <c r="K45" s="118">
        <f>'Entrants Results'!K11</f>
        <v>0</v>
      </c>
      <c r="L45" s="118">
        <f>'Entrants Results'!L11</f>
        <v>0</v>
      </c>
      <c r="M45" s="134"/>
      <c r="N45" s="118">
        <f t="shared" si="1"/>
        <v>0</v>
      </c>
      <c r="O45" s="134"/>
      <c r="P45" s="118">
        <f>IF(COUNT(D45:L45)&gt;4,SUM(LARGE(D45:L45,{1,2,3,4,5})),SUM(D45:L45))</f>
        <v>0</v>
      </c>
      <c r="Q45" s="134"/>
      <c r="R45" s="118">
        <f>COUNTA('Entrants Results'!D11:L11)</f>
        <v>0</v>
      </c>
      <c r="S45" s="134"/>
      <c r="T45" s="118">
        <f>IF(COUNTA('Entrants Results'!D11:L11)&gt;5,5,COUNTA('Entrants Results'!D11:L11))</f>
        <v>0</v>
      </c>
    </row>
    <row r="46" spans="1:20" ht="15.75" customHeight="1" x14ac:dyDescent="0.35">
      <c r="A46" s="120">
        <v>43</v>
      </c>
      <c r="B46" s="107" t="str">
        <f>'Entrants Results'!B13</f>
        <v>Alison Bull</v>
      </c>
      <c r="C46" s="108" t="str">
        <f>'Entrants Results'!C13</f>
        <v>Mills &amp; Reeve</v>
      </c>
      <c r="D46" s="118">
        <f>'Entrants Results'!D13</f>
        <v>0</v>
      </c>
      <c r="E46" s="118">
        <f>'Entrants Results'!E13</f>
        <v>0</v>
      </c>
      <c r="F46" s="118">
        <f>'Entrants Results'!F13</f>
        <v>0</v>
      </c>
      <c r="G46" s="118">
        <f>'Entrants Results'!G13</f>
        <v>0</v>
      </c>
      <c r="H46" s="118">
        <f>'Entrants Results'!H13</f>
        <v>0</v>
      </c>
      <c r="I46" s="118">
        <f>'Entrants Results'!I13</f>
        <v>0</v>
      </c>
      <c r="J46" s="118">
        <f>'Entrants Results'!J13</f>
        <v>0</v>
      </c>
      <c r="K46" s="118">
        <f>'Entrants Results'!K13</f>
        <v>0</v>
      </c>
      <c r="L46" s="118">
        <f>'Entrants Results'!L13</f>
        <v>0</v>
      </c>
      <c r="M46" s="134"/>
      <c r="N46" s="118">
        <f t="shared" si="1"/>
        <v>0</v>
      </c>
      <c r="O46" s="134"/>
      <c r="P46" s="118">
        <f>IF(COUNT(D46:L46)&gt;4,SUM(LARGE(D46:L46,{1,2,3,4,5})),SUM(D46:L46))</f>
        <v>0</v>
      </c>
      <c r="Q46" s="134"/>
      <c r="R46" s="118">
        <f>COUNTA('Entrants Results'!D13:L13)</f>
        <v>0</v>
      </c>
      <c r="S46" s="134"/>
      <c r="T46" s="118">
        <f>IF(COUNTA('Entrants Results'!D13:L13)&gt;5,5,COUNTA('Entrants Results'!D13:L13))</f>
        <v>0</v>
      </c>
    </row>
    <row r="47" spans="1:20" ht="15.75" customHeight="1" x14ac:dyDescent="0.35">
      <c r="A47" s="120">
        <v>44</v>
      </c>
      <c r="B47" s="107" t="str">
        <f>'Entrants Results'!B14</f>
        <v>Alwyn Mulryne</v>
      </c>
      <c r="C47" s="108" t="str">
        <f>'Entrants Results'!C14</f>
        <v>Charles Stanley</v>
      </c>
      <c r="D47" s="118">
        <f>'Entrants Results'!D14</f>
        <v>0</v>
      </c>
      <c r="E47" s="118">
        <f>'Entrants Results'!E14</f>
        <v>0</v>
      </c>
      <c r="F47" s="118">
        <f>'Entrants Results'!F14</f>
        <v>0</v>
      </c>
      <c r="G47" s="118">
        <f>'Entrants Results'!G14</f>
        <v>0</v>
      </c>
      <c r="H47" s="118">
        <f>'Entrants Results'!H14</f>
        <v>0</v>
      </c>
      <c r="I47" s="118">
        <f>'Entrants Results'!I14</f>
        <v>0</v>
      </c>
      <c r="J47" s="118">
        <f>'Entrants Results'!J14</f>
        <v>0</v>
      </c>
      <c r="K47" s="118">
        <f>'Entrants Results'!K14</f>
        <v>0</v>
      </c>
      <c r="L47" s="118">
        <f>'Entrants Results'!L14</f>
        <v>0</v>
      </c>
      <c r="M47" s="134"/>
      <c r="N47" s="118">
        <f t="shared" si="1"/>
        <v>0</v>
      </c>
      <c r="O47" s="134"/>
      <c r="P47" s="118">
        <f>IF(COUNT(D47:L47)&gt;4,SUM(LARGE(D47:L47,{1,2,3,4,5})),SUM(D47:L47))</f>
        <v>0</v>
      </c>
      <c r="Q47" s="134"/>
      <c r="R47" s="118">
        <f>COUNTA('Entrants Results'!D14:L14)</f>
        <v>0</v>
      </c>
      <c r="S47" s="134"/>
      <c r="T47" s="118">
        <f>IF(COUNTA('Entrants Results'!D14:L14)&gt;5,5,COUNTA('Entrants Results'!D14:L14))</f>
        <v>0</v>
      </c>
    </row>
    <row r="48" spans="1:20" ht="15.75" customHeight="1" x14ac:dyDescent="0.35">
      <c r="A48" s="120">
        <v>45</v>
      </c>
      <c r="B48" s="107" t="str">
        <f>'Entrants Results'!B15</f>
        <v>Arvind Mahendran</v>
      </c>
      <c r="C48" s="108" t="str">
        <f>'Entrants Results'!C15</f>
        <v>Unilever</v>
      </c>
      <c r="D48" s="118">
        <f>'Entrants Results'!D15</f>
        <v>0</v>
      </c>
      <c r="E48" s="118">
        <f>'Entrants Results'!E15</f>
        <v>0</v>
      </c>
      <c r="F48" s="118">
        <f>'Entrants Results'!F15</f>
        <v>0</v>
      </c>
      <c r="G48" s="118">
        <f>'Entrants Results'!G15</f>
        <v>0</v>
      </c>
      <c r="H48" s="118">
        <f>'Entrants Results'!H15</f>
        <v>0</v>
      </c>
      <c r="I48" s="118">
        <f>'Entrants Results'!I15</f>
        <v>0</v>
      </c>
      <c r="J48" s="118">
        <f>'Entrants Results'!J15</f>
        <v>0</v>
      </c>
      <c r="K48" s="118">
        <f>'Entrants Results'!K15</f>
        <v>0</v>
      </c>
      <c r="L48" s="118">
        <f>'Entrants Results'!L15</f>
        <v>0</v>
      </c>
      <c r="M48" s="134"/>
      <c r="N48" s="118">
        <f t="shared" si="1"/>
        <v>0</v>
      </c>
      <c r="O48" s="134"/>
      <c r="P48" s="118">
        <f>IF(COUNT(D48:L48)&gt;4,SUM(LARGE(D48:L48,{1,2,3,4,5})),SUM(D48:L48))</f>
        <v>0</v>
      </c>
      <c r="Q48" s="134"/>
      <c r="R48" s="118">
        <f>COUNTA('Entrants Results'!D15:L15)</f>
        <v>0</v>
      </c>
      <c r="S48" s="134"/>
      <c r="T48" s="118">
        <f>IF(COUNTA('Entrants Results'!D15:L15)&gt;5,5,COUNTA('Entrants Results'!D15:L15))</f>
        <v>0</v>
      </c>
    </row>
    <row r="49" spans="1:20" ht="15.75" customHeight="1" x14ac:dyDescent="0.35">
      <c r="A49" s="120">
        <v>46</v>
      </c>
      <c r="B49" s="107" t="str">
        <f>'Entrants Results'!B16</f>
        <v>Ash Richardson</v>
      </c>
      <c r="C49" s="108" t="str">
        <f>'Entrants Results'!C16</f>
        <v>KeySME</v>
      </c>
      <c r="D49" s="118">
        <f>'Entrants Results'!D16</f>
        <v>0</v>
      </c>
      <c r="E49" s="118">
        <f>'Entrants Results'!E16</f>
        <v>0</v>
      </c>
      <c r="F49" s="118">
        <f>'Entrants Results'!F16</f>
        <v>0</v>
      </c>
      <c r="G49" s="118">
        <f>'Entrants Results'!G16</f>
        <v>0</v>
      </c>
      <c r="H49" s="118">
        <f>'Entrants Results'!H16</f>
        <v>0</v>
      </c>
      <c r="I49" s="118">
        <f>'Entrants Results'!I16</f>
        <v>0</v>
      </c>
      <c r="J49" s="118">
        <f>'Entrants Results'!J16</f>
        <v>0</v>
      </c>
      <c r="K49" s="118">
        <f>'Entrants Results'!K16</f>
        <v>0</v>
      </c>
      <c r="L49" s="118">
        <f>'Entrants Results'!L16</f>
        <v>0</v>
      </c>
      <c r="M49" s="134"/>
      <c r="N49" s="118">
        <f t="shared" si="1"/>
        <v>0</v>
      </c>
      <c r="O49" s="134"/>
      <c r="P49" s="118">
        <f>IF(COUNT(D49:L49)&gt;4,SUM(LARGE(D49:L49,{1,2,3,4,5})),SUM(D49:L49))</f>
        <v>0</v>
      </c>
      <c r="Q49" s="134"/>
      <c r="R49" s="118">
        <f>COUNTA('Entrants Results'!D16:L16)</f>
        <v>0</v>
      </c>
      <c r="S49" s="134"/>
      <c r="T49" s="118">
        <f>IF(COUNTA('Entrants Results'!D16:L16)&gt;5,5,COUNTA('Entrants Results'!D16:L16))</f>
        <v>0</v>
      </c>
    </row>
    <row r="50" spans="1:20" ht="15.75" customHeight="1" x14ac:dyDescent="0.35">
      <c r="A50" s="120">
        <v>47</v>
      </c>
      <c r="B50" s="107" t="str">
        <f>'Entrants Results'!B19</f>
        <v>Ben Greene</v>
      </c>
      <c r="C50" s="108" t="str">
        <f>'Entrants Results'!C19</f>
        <v>Browne Jacobson</v>
      </c>
      <c r="D50" s="118">
        <f>'Entrants Results'!D19</f>
        <v>0</v>
      </c>
      <c r="E50" s="118">
        <f>'Entrants Results'!E19</f>
        <v>0</v>
      </c>
      <c r="F50" s="118">
        <f>'Entrants Results'!F19</f>
        <v>0</v>
      </c>
      <c r="G50" s="118">
        <f>'Entrants Results'!G19</f>
        <v>0</v>
      </c>
      <c r="H50" s="118">
        <f>'Entrants Results'!H19</f>
        <v>0</v>
      </c>
      <c r="I50" s="118">
        <f>'Entrants Results'!I19</f>
        <v>0</v>
      </c>
      <c r="J50" s="118">
        <f>'Entrants Results'!J19</f>
        <v>0</v>
      </c>
      <c r="K50" s="118">
        <f>'Entrants Results'!K19</f>
        <v>0</v>
      </c>
      <c r="L50" s="118">
        <f>'Entrants Results'!L19</f>
        <v>0</v>
      </c>
      <c r="M50" s="134"/>
      <c r="N50" s="118">
        <f t="shared" si="1"/>
        <v>0</v>
      </c>
      <c r="O50" s="134"/>
      <c r="P50" s="118">
        <f>IF(COUNT(D50:L50)&gt;4,SUM(LARGE(D50:L50,{1,2,3,4,5})),SUM(D50:L50))</f>
        <v>0</v>
      </c>
      <c r="Q50" s="134"/>
      <c r="R50" s="118">
        <f>COUNTA('Entrants Results'!D19:L19)</f>
        <v>0</v>
      </c>
      <c r="S50" s="134"/>
      <c r="T50" s="118">
        <f>IF(COUNTA('Entrants Results'!D19:L19)&gt;5,5,COUNTA('Entrants Results'!D19:L19))</f>
        <v>0</v>
      </c>
    </row>
    <row r="51" spans="1:20" ht="15.75" customHeight="1" x14ac:dyDescent="0.35">
      <c r="A51" s="120">
        <v>48</v>
      </c>
      <c r="B51" s="107" t="str">
        <f>'Entrants Results'!B20</f>
        <v>Billy Liggins</v>
      </c>
      <c r="C51" s="108" t="str">
        <f>'Entrants Results'!C20</f>
        <v>Kuit Steinart Levy</v>
      </c>
      <c r="D51" s="118">
        <f>'Entrants Results'!D20</f>
        <v>0</v>
      </c>
      <c r="E51" s="118">
        <f>'Entrants Results'!E20</f>
        <v>0</v>
      </c>
      <c r="F51" s="118">
        <f>'Entrants Results'!F20</f>
        <v>0</v>
      </c>
      <c r="G51" s="118">
        <f>'Entrants Results'!G20</f>
        <v>0</v>
      </c>
      <c r="H51" s="118">
        <f>'Entrants Results'!H20</f>
        <v>0</v>
      </c>
      <c r="I51" s="118">
        <f>'Entrants Results'!I20</f>
        <v>0</v>
      </c>
      <c r="J51" s="118">
        <f>'Entrants Results'!J20</f>
        <v>0</v>
      </c>
      <c r="K51" s="118">
        <f>'Entrants Results'!K20</f>
        <v>0</v>
      </c>
      <c r="L51" s="118">
        <f>'Entrants Results'!L20</f>
        <v>0</v>
      </c>
      <c r="M51" s="134"/>
      <c r="N51" s="118">
        <f t="shared" si="1"/>
        <v>0</v>
      </c>
      <c r="O51" s="134"/>
      <c r="P51" s="118">
        <f>IF(COUNT(D51:L51)&gt;4,SUM(LARGE(D51:L51,{1,2,3,4,5})),SUM(D51:L51))</f>
        <v>0</v>
      </c>
      <c r="Q51" s="134"/>
      <c r="R51" s="118">
        <f>COUNTA('Entrants Results'!D20:L20)</f>
        <v>0</v>
      </c>
      <c r="S51" s="134"/>
      <c r="T51" s="118">
        <f>IF(COUNTA('Entrants Results'!D20:L20)&gt;5,5,COUNTA('Entrants Results'!D20:L20))</f>
        <v>0</v>
      </c>
    </row>
    <row r="52" spans="1:20" ht="15.75" customHeight="1" x14ac:dyDescent="0.35">
      <c r="A52" s="120">
        <v>49</v>
      </c>
      <c r="B52" s="107" t="str">
        <f>'Entrants Results'!B22</f>
        <v>Byron Edwards</v>
      </c>
      <c r="C52" s="108" t="str">
        <f>'Entrants Results'!C22</f>
        <v>Lombard</v>
      </c>
      <c r="D52" s="118">
        <f>'Entrants Results'!D22</f>
        <v>0</v>
      </c>
      <c r="E52" s="118">
        <f>'Entrants Results'!E22</f>
        <v>0</v>
      </c>
      <c r="F52" s="118">
        <f>'Entrants Results'!F22</f>
        <v>0</v>
      </c>
      <c r="G52" s="118">
        <f>'Entrants Results'!G22</f>
        <v>0</v>
      </c>
      <c r="H52" s="118">
        <f>'Entrants Results'!H22</f>
        <v>0</v>
      </c>
      <c r="I52" s="118">
        <f>'Entrants Results'!I22</f>
        <v>0</v>
      </c>
      <c r="J52" s="118">
        <f>'Entrants Results'!J22</f>
        <v>0</v>
      </c>
      <c r="K52" s="118">
        <f>'Entrants Results'!K22</f>
        <v>0</v>
      </c>
      <c r="L52" s="118">
        <f>'Entrants Results'!L22</f>
        <v>0</v>
      </c>
      <c r="M52" s="134"/>
      <c r="N52" s="118">
        <f t="shared" si="1"/>
        <v>0</v>
      </c>
      <c r="O52" s="134"/>
      <c r="P52" s="118">
        <f>IF(COUNT(D52:L52)&gt;4,SUM(LARGE(D52:L52,{1,2,3,4,5})),SUM(D52:L52))</f>
        <v>0</v>
      </c>
      <c r="Q52" s="134"/>
      <c r="R52" s="118">
        <f>COUNTA('Entrants Results'!D22:L22)</f>
        <v>0</v>
      </c>
      <c r="S52" s="134"/>
      <c r="T52" s="118">
        <f>IF(COUNTA('Entrants Results'!D22:L22)&gt;5,5,COUNTA('Entrants Results'!D22:L22))</f>
        <v>0</v>
      </c>
    </row>
    <row r="53" spans="1:20" ht="15.75" customHeight="1" x14ac:dyDescent="0.35">
      <c r="A53" s="120">
        <v>50</v>
      </c>
      <c r="B53" s="107" t="str">
        <f>'Entrants Results'!B26</f>
        <v>Charlotte Hind</v>
      </c>
      <c r="C53" s="108" t="str">
        <f>'Entrants Results'!C26</f>
        <v>Michael Page</v>
      </c>
      <c r="D53" s="118">
        <f>'Entrants Results'!D26</f>
        <v>0</v>
      </c>
      <c r="E53" s="118">
        <f>'Entrants Results'!E26</f>
        <v>0</v>
      </c>
      <c r="F53" s="118">
        <f>'Entrants Results'!F26</f>
        <v>0</v>
      </c>
      <c r="G53" s="118">
        <f>'Entrants Results'!G26</f>
        <v>0</v>
      </c>
      <c r="H53" s="118">
        <f>'Entrants Results'!H26</f>
        <v>0</v>
      </c>
      <c r="I53" s="118">
        <f>'Entrants Results'!I26</f>
        <v>0</v>
      </c>
      <c r="J53" s="118">
        <f>'Entrants Results'!J26</f>
        <v>0</v>
      </c>
      <c r="K53" s="118">
        <f>'Entrants Results'!K26</f>
        <v>0</v>
      </c>
      <c r="L53" s="118">
        <f>'Entrants Results'!L26</f>
        <v>0</v>
      </c>
      <c r="M53" s="134"/>
      <c r="N53" s="118">
        <f t="shared" si="1"/>
        <v>0</v>
      </c>
      <c r="O53" s="134"/>
      <c r="P53" s="118">
        <f>IF(COUNT(D53:L53)&gt;4,SUM(LARGE(D53:L53,{1,2,3,4,5})),SUM(D53:L53))</f>
        <v>0</v>
      </c>
      <c r="Q53" s="134"/>
      <c r="R53" s="118">
        <f>COUNTA('Entrants Results'!D26:L26)</f>
        <v>0</v>
      </c>
      <c r="S53" s="134"/>
      <c r="T53" s="118">
        <f>IF(COUNTA('Entrants Results'!D26:L26)&gt;5,5,COUNTA('Entrants Results'!D26:L26))</f>
        <v>0</v>
      </c>
    </row>
    <row r="54" spans="1:20" ht="15.75" customHeight="1" x14ac:dyDescent="0.35">
      <c r="A54" s="120">
        <v>51</v>
      </c>
      <c r="B54" s="107" t="str">
        <f>'Entrants Results'!B27</f>
        <v>Charlotte Renshaw</v>
      </c>
      <c r="C54" s="108" t="str">
        <f>'Entrants Results'!C27</f>
        <v>Gallagher</v>
      </c>
      <c r="D54" s="118">
        <f>'Entrants Results'!D27</f>
        <v>0</v>
      </c>
      <c r="E54" s="118">
        <f>'Entrants Results'!E27</f>
        <v>0</v>
      </c>
      <c r="F54" s="118">
        <f>'Entrants Results'!F27</f>
        <v>0</v>
      </c>
      <c r="G54" s="118">
        <f>'Entrants Results'!G27</f>
        <v>0</v>
      </c>
      <c r="H54" s="118">
        <f>'Entrants Results'!H27</f>
        <v>0</v>
      </c>
      <c r="I54" s="118">
        <f>'Entrants Results'!I27</f>
        <v>0</v>
      </c>
      <c r="J54" s="118">
        <f>'Entrants Results'!J27</f>
        <v>0</v>
      </c>
      <c r="K54" s="118">
        <f>'Entrants Results'!K27</f>
        <v>0</v>
      </c>
      <c r="L54" s="118">
        <f>'Entrants Results'!L27</f>
        <v>0</v>
      </c>
      <c r="M54" s="134"/>
      <c r="N54" s="118">
        <f t="shared" si="1"/>
        <v>0</v>
      </c>
      <c r="O54" s="134"/>
      <c r="P54" s="118">
        <f>IF(COUNT(D54:L54)&gt;4,SUM(LARGE(D54:L54,{1,2,3,4,5})),SUM(D54:L54))</f>
        <v>0</v>
      </c>
      <c r="Q54" s="134"/>
      <c r="R54" s="118">
        <f>COUNTA('Entrants Results'!D27:L27)</f>
        <v>0</v>
      </c>
      <c r="S54" s="134"/>
      <c r="T54" s="118">
        <f>IF(COUNTA('Entrants Results'!D27:L27)&gt;5,5,COUNTA('Entrants Results'!D27:L27))</f>
        <v>0</v>
      </c>
    </row>
    <row r="55" spans="1:20" ht="15.75" customHeight="1" x14ac:dyDescent="0.35">
      <c r="A55" s="120">
        <v>52</v>
      </c>
      <c r="B55" s="107" t="str">
        <f>'Entrants Results'!B29</f>
        <v>Chris Findlow</v>
      </c>
      <c r="C55" s="108" t="str">
        <f>'Entrants Results'!C29</f>
        <v>FundingLinks</v>
      </c>
      <c r="D55" s="118">
        <f>'Entrants Results'!D29</f>
        <v>0</v>
      </c>
      <c r="E55" s="118">
        <f>'Entrants Results'!E29</f>
        <v>0</v>
      </c>
      <c r="F55" s="118">
        <f>'Entrants Results'!F29</f>
        <v>0</v>
      </c>
      <c r="G55" s="118">
        <f>'Entrants Results'!G29</f>
        <v>0</v>
      </c>
      <c r="H55" s="118">
        <f>'Entrants Results'!H29</f>
        <v>0</v>
      </c>
      <c r="I55" s="118">
        <f>'Entrants Results'!I29</f>
        <v>0</v>
      </c>
      <c r="J55" s="118">
        <f>'Entrants Results'!J29</f>
        <v>0</v>
      </c>
      <c r="K55" s="118">
        <f>'Entrants Results'!K29</f>
        <v>0</v>
      </c>
      <c r="L55" s="118">
        <f>'Entrants Results'!L29</f>
        <v>0</v>
      </c>
      <c r="M55" s="134"/>
      <c r="N55" s="118">
        <f t="shared" si="1"/>
        <v>0</v>
      </c>
      <c r="O55" s="134"/>
      <c r="P55" s="118">
        <f>IF(COUNT(D55:L55)&gt;4,SUM(LARGE(D55:L55,{1,2,3,4,5})),SUM(D55:L55))</f>
        <v>0</v>
      </c>
      <c r="Q55" s="134"/>
      <c r="R55" s="118">
        <f>COUNTA('Entrants Results'!D29:L29)</f>
        <v>0</v>
      </c>
      <c r="S55" s="134"/>
      <c r="T55" s="118">
        <f>IF(COUNTA('Entrants Results'!D29:L29)&gt;5,5,COUNTA('Entrants Results'!D29:L29))</f>
        <v>0</v>
      </c>
    </row>
    <row r="56" spans="1:20" ht="15.75" customHeight="1" x14ac:dyDescent="0.35">
      <c r="A56" s="120">
        <v>53</v>
      </c>
      <c r="B56" s="107" t="str">
        <f>'Entrants Results'!B31</f>
        <v>Claire Heron</v>
      </c>
      <c r="C56" s="108" t="str">
        <f>'Entrants Results'!C31</f>
        <v>Kuit Steinart Levy</v>
      </c>
      <c r="D56" s="118">
        <f>'Entrants Results'!D31</f>
        <v>0</v>
      </c>
      <c r="E56" s="118">
        <f>'Entrants Results'!E31</f>
        <v>0</v>
      </c>
      <c r="F56" s="118">
        <f>'Entrants Results'!F31</f>
        <v>0</v>
      </c>
      <c r="G56" s="118">
        <f>'Entrants Results'!G31</f>
        <v>0</v>
      </c>
      <c r="H56" s="118">
        <f>'Entrants Results'!H31</f>
        <v>0</v>
      </c>
      <c r="I56" s="118">
        <f>'Entrants Results'!I31</f>
        <v>0</v>
      </c>
      <c r="J56" s="118">
        <f>'Entrants Results'!J31</f>
        <v>0</v>
      </c>
      <c r="K56" s="118">
        <f>'Entrants Results'!K31</f>
        <v>0</v>
      </c>
      <c r="L56" s="118">
        <f>'Entrants Results'!L31</f>
        <v>0</v>
      </c>
      <c r="M56" s="134"/>
      <c r="N56" s="118">
        <f t="shared" si="1"/>
        <v>0</v>
      </c>
      <c r="O56" s="134"/>
      <c r="P56" s="118">
        <f>IF(COUNT(D56:L56)&gt;4,SUM(LARGE(D56:L56,{1,2,3,4,5})),SUM(D56:L56))</f>
        <v>0</v>
      </c>
      <c r="Q56" s="134"/>
      <c r="R56" s="118">
        <f>COUNTA('Entrants Results'!D31:L31)</f>
        <v>0</v>
      </c>
      <c r="S56" s="134"/>
      <c r="T56" s="118">
        <f>IF(COUNTA('Entrants Results'!D31:L31)&gt;5,5,COUNTA('Entrants Results'!D31:L31))</f>
        <v>0</v>
      </c>
    </row>
    <row r="57" spans="1:20" ht="15.75" customHeight="1" x14ac:dyDescent="0.35">
      <c r="A57" s="120">
        <v>54</v>
      </c>
      <c r="B57" s="107" t="str">
        <f>'Entrants Results'!B33</f>
        <v>Daisy Stott</v>
      </c>
      <c r="C57" s="108" t="str">
        <f>'Entrants Results'!C33</f>
        <v>MHA</v>
      </c>
      <c r="D57" s="118">
        <f>'Entrants Results'!D33</f>
        <v>0</v>
      </c>
      <c r="E57" s="118">
        <f>'Entrants Results'!E33</f>
        <v>0</v>
      </c>
      <c r="F57" s="118">
        <f>'Entrants Results'!F33</f>
        <v>0</v>
      </c>
      <c r="G57" s="118">
        <f>'Entrants Results'!G33</f>
        <v>0</v>
      </c>
      <c r="H57" s="118">
        <f>'Entrants Results'!H33</f>
        <v>0</v>
      </c>
      <c r="I57" s="118">
        <f>'Entrants Results'!I33</f>
        <v>0</v>
      </c>
      <c r="J57" s="118">
        <f>'Entrants Results'!J33</f>
        <v>0</v>
      </c>
      <c r="K57" s="118">
        <f>'Entrants Results'!K33</f>
        <v>0</v>
      </c>
      <c r="L57" s="118">
        <f>'Entrants Results'!L33</f>
        <v>0</v>
      </c>
      <c r="M57" s="134"/>
      <c r="N57" s="118">
        <f t="shared" si="1"/>
        <v>0</v>
      </c>
      <c r="O57" s="134"/>
      <c r="P57" s="118">
        <f>IF(COUNT(D57:L57)&gt;4,SUM(LARGE(D57:L57,{1,2,3,4,5})),SUM(D57:L57))</f>
        <v>0</v>
      </c>
      <c r="Q57" s="134"/>
      <c r="R57" s="118">
        <f>COUNTA('Entrants Results'!D33:L33)</f>
        <v>0</v>
      </c>
      <c r="S57" s="134"/>
      <c r="T57" s="118">
        <f>IF(COUNTA('Entrants Results'!D33:L33)&gt;5,5,COUNTA('Entrants Results'!D33:L33))</f>
        <v>0</v>
      </c>
    </row>
    <row r="58" spans="1:20" ht="15.75" customHeight="1" x14ac:dyDescent="0.35">
      <c r="A58" s="120">
        <v>55</v>
      </c>
      <c r="B58" s="107" t="str">
        <f>'Entrants Results'!B34</f>
        <v>Dan Gianferrari</v>
      </c>
      <c r="C58" s="108" t="str">
        <f>'Entrants Results'!C34</f>
        <v>JMW Solicitors</v>
      </c>
      <c r="D58" s="118">
        <f>'Entrants Results'!D34</f>
        <v>0</v>
      </c>
      <c r="E58" s="118">
        <f>'Entrants Results'!E34</f>
        <v>0</v>
      </c>
      <c r="F58" s="118">
        <f>'Entrants Results'!F34</f>
        <v>0</v>
      </c>
      <c r="G58" s="118">
        <f>'Entrants Results'!G34</f>
        <v>0</v>
      </c>
      <c r="H58" s="118">
        <f>'Entrants Results'!H34</f>
        <v>0</v>
      </c>
      <c r="I58" s="118">
        <f>'Entrants Results'!I34</f>
        <v>0</v>
      </c>
      <c r="J58" s="118">
        <f>'Entrants Results'!J34</f>
        <v>0</v>
      </c>
      <c r="K58" s="118">
        <f>'Entrants Results'!K34</f>
        <v>0</v>
      </c>
      <c r="L58" s="118">
        <f>'Entrants Results'!L34</f>
        <v>0</v>
      </c>
      <c r="M58" s="134"/>
      <c r="N58" s="118">
        <f t="shared" si="1"/>
        <v>0</v>
      </c>
      <c r="O58" s="134"/>
      <c r="P58" s="118">
        <f>IF(COUNT(D58:L58)&gt;4,SUM(LARGE(D58:L58,{1,2,3,4,5})),SUM(D58:L58))</f>
        <v>0</v>
      </c>
      <c r="Q58" s="134"/>
      <c r="R58" s="118">
        <f>COUNTA('Entrants Results'!D34:L34)</f>
        <v>0</v>
      </c>
      <c r="S58" s="134"/>
      <c r="T58" s="118">
        <f>IF(COUNTA('Entrants Results'!D34:L34)&gt;5,5,COUNTA('Entrants Results'!D34:L34))</f>
        <v>0</v>
      </c>
    </row>
    <row r="59" spans="1:20" ht="15.75" customHeight="1" x14ac:dyDescent="0.35">
      <c r="A59" s="120">
        <v>56</v>
      </c>
      <c r="B59" s="107" t="str">
        <f>'Entrants Results'!B35</f>
        <v>Dan Harrison-Croft</v>
      </c>
      <c r="C59" s="108" t="str">
        <f>'Entrants Results'!C35</f>
        <v>Deloitte</v>
      </c>
      <c r="D59" s="118">
        <f>'Entrants Results'!D35</f>
        <v>0</v>
      </c>
      <c r="E59" s="118">
        <f>'Entrants Results'!E35</f>
        <v>0</v>
      </c>
      <c r="F59" s="118">
        <f>'Entrants Results'!F35</f>
        <v>0</v>
      </c>
      <c r="G59" s="118">
        <f>'Entrants Results'!G35</f>
        <v>0</v>
      </c>
      <c r="H59" s="118">
        <f>'Entrants Results'!H35</f>
        <v>0</v>
      </c>
      <c r="I59" s="118">
        <f>'Entrants Results'!I35</f>
        <v>0</v>
      </c>
      <c r="J59" s="118">
        <f>'Entrants Results'!J35</f>
        <v>0</v>
      </c>
      <c r="K59" s="118">
        <f>'Entrants Results'!K35</f>
        <v>0</v>
      </c>
      <c r="L59" s="118">
        <f>'Entrants Results'!L35</f>
        <v>0</v>
      </c>
      <c r="M59" s="134"/>
      <c r="N59" s="118">
        <f t="shared" si="1"/>
        <v>0</v>
      </c>
      <c r="O59" s="134"/>
      <c r="P59" s="118">
        <f>IF(COUNT(D59:L59)&gt;4,SUM(LARGE(D59:L59,{1,2,3,4,5})),SUM(D59:L59))</f>
        <v>0</v>
      </c>
      <c r="Q59" s="134"/>
      <c r="R59" s="118">
        <f>COUNTA('Entrants Results'!D35:L35)</f>
        <v>0</v>
      </c>
      <c r="S59" s="134"/>
      <c r="T59" s="118">
        <f>IF(COUNTA('Entrants Results'!D35:L35)&gt;5,5,COUNTA('Entrants Results'!D35:L35))</f>
        <v>0</v>
      </c>
    </row>
    <row r="60" spans="1:20" ht="15.75" customHeight="1" x14ac:dyDescent="0.35">
      <c r="A60" s="120">
        <v>57</v>
      </c>
      <c r="B60" s="107" t="str">
        <f>'Entrants Results'!B37</f>
        <v>David Chambers</v>
      </c>
      <c r="C60" s="108" t="str">
        <f>'Entrants Results'!C37</f>
        <v>Kuit Steinart Levy</v>
      </c>
      <c r="D60" s="118">
        <f>'Entrants Results'!D37</f>
        <v>0</v>
      </c>
      <c r="E60" s="118">
        <f>'Entrants Results'!E37</f>
        <v>0</v>
      </c>
      <c r="F60" s="118">
        <f>'Entrants Results'!F37</f>
        <v>0</v>
      </c>
      <c r="G60" s="118">
        <f>'Entrants Results'!G37</f>
        <v>0</v>
      </c>
      <c r="H60" s="118">
        <f>'Entrants Results'!H37</f>
        <v>0</v>
      </c>
      <c r="I60" s="118">
        <f>'Entrants Results'!I37</f>
        <v>0</v>
      </c>
      <c r="J60" s="118">
        <f>'Entrants Results'!J37</f>
        <v>0</v>
      </c>
      <c r="K60" s="118">
        <f>'Entrants Results'!K37</f>
        <v>0</v>
      </c>
      <c r="L60" s="118">
        <f>'Entrants Results'!L37</f>
        <v>0</v>
      </c>
      <c r="M60" s="134"/>
      <c r="N60" s="118">
        <f t="shared" si="1"/>
        <v>0</v>
      </c>
      <c r="O60" s="134"/>
      <c r="P60" s="118">
        <f>IF(COUNT(D60:L60)&gt;4,SUM(LARGE(D60:L60,{1,2,3,4,5})),SUM(D60:L60))</f>
        <v>0</v>
      </c>
      <c r="Q60" s="134"/>
      <c r="R60" s="118">
        <f>COUNTA('Entrants Results'!D37:L37)</f>
        <v>0</v>
      </c>
      <c r="S60" s="134"/>
      <c r="T60" s="118">
        <f>IF(COUNTA('Entrants Results'!D37:L37)&gt;5,5,COUNTA('Entrants Results'!D37:L37))</f>
        <v>0</v>
      </c>
    </row>
    <row r="61" spans="1:20" ht="15.75" customHeight="1" x14ac:dyDescent="0.35">
      <c r="A61" s="120">
        <v>58</v>
      </c>
      <c r="B61" s="107" t="str">
        <f>'Entrants Results'!B38</f>
        <v>David Gorman</v>
      </c>
      <c r="C61" s="108" t="str">
        <f>'Entrants Results'!C38</f>
        <v>Castlefield Investment Partners</v>
      </c>
      <c r="D61" s="118">
        <f>'Entrants Results'!D38</f>
        <v>0</v>
      </c>
      <c r="E61" s="118">
        <f>'Entrants Results'!E38</f>
        <v>0</v>
      </c>
      <c r="F61" s="118">
        <f>'Entrants Results'!F38</f>
        <v>0</v>
      </c>
      <c r="G61" s="118">
        <f>'Entrants Results'!G38</f>
        <v>0</v>
      </c>
      <c r="H61" s="118">
        <f>'Entrants Results'!H38</f>
        <v>0</v>
      </c>
      <c r="I61" s="118">
        <f>'Entrants Results'!I38</f>
        <v>0</v>
      </c>
      <c r="J61" s="118">
        <f>'Entrants Results'!J38</f>
        <v>0</v>
      </c>
      <c r="K61" s="118">
        <f>'Entrants Results'!K38</f>
        <v>0</v>
      </c>
      <c r="L61" s="118">
        <f>'Entrants Results'!L38</f>
        <v>0</v>
      </c>
      <c r="M61" s="134"/>
      <c r="N61" s="118">
        <f t="shared" si="1"/>
        <v>0</v>
      </c>
      <c r="O61" s="134"/>
      <c r="P61" s="118">
        <f>IF(COUNT(D61:L61)&gt;4,SUM(LARGE(D61:L61,{1,2,3,4,5})),SUM(D61:L61))</f>
        <v>0</v>
      </c>
      <c r="Q61" s="134"/>
      <c r="R61" s="118">
        <f>COUNTA('Entrants Results'!D38:L38)</f>
        <v>0</v>
      </c>
      <c r="S61" s="134"/>
      <c r="T61" s="118">
        <f>IF(COUNTA('Entrants Results'!D38:L38)&gt;5,5,COUNTA('Entrants Results'!D38:L38))</f>
        <v>0</v>
      </c>
    </row>
    <row r="62" spans="1:20" ht="15.75" customHeight="1" x14ac:dyDescent="0.35">
      <c r="A62" s="120">
        <v>59</v>
      </c>
      <c r="B62" s="107" t="str">
        <f>'Entrants Results'!B40</f>
        <v>Debra Cooper</v>
      </c>
      <c r="C62" s="108" t="str">
        <f>'Entrants Results'!C40</f>
        <v>Hill Dickinson</v>
      </c>
      <c r="D62" s="118">
        <f>'Entrants Results'!D40</f>
        <v>0</v>
      </c>
      <c r="E62" s="118">
        <f>'Entrants Results'!E40</f>
        <v>0</v>
      </c>
      <c r="F62" s="118">
        <f>'Entrants Results'!F40</f>
        <v>0</v>
      </c>
      <c r="G62" s="118">
        <f>'Entrants Results'!G40</f>
        <v>0</v>
      </c>
      <c r="H62" s="118">
        <f>'Entrants Results'!H40</f>
        <v>0</v>
      </c>
      <c r="I62" s="118">
        <f>'Entrants Results'!I40</f>
        <v>0</v>
      </c>
      <c r="J62" s="118">
        <f>'Entrants Results'!J40</f>
        <v>0</v>
      </c>
      <c r="K62" s="118">
        <f>'Entrants Results'!K40</f>
        <v>0</v>
      </c>
      <c r="L62" s="118">
        <f>'Entrants Results'!L40</f>
        <v>0</v>
      </c>
      <c r="M62" s="134"/>
      <c r="N62" s="118">
        <f t="shared" si="1"/>
        <v>0</v>
      </c>
      <c r="O62" s="134"/>
      <c r="P62" s="118">
        <f>IF(COUNT(D62:L62)&gt;4,SUM(LARGE(D62:L62,{1,2,3,4,5})),SUM(D62:L62))</f>
        <v>0</v>
      </c>
      <c r="Q62" s="134"/>
      <c r="R62" s="118">
        <f>COUNTA('Entrants Results'!D40:L40)</f>
        <v>0</v>
      </c>
      <c r="S62" s="134"/>
      <c r="T62" s="118">
        <f>IF(COUNTA('Entrants Results'!D40:L40)&gt;5,5,COUNTA('Entrants Results'!D40:L40))</f>
        <v>0</v>
      </c>
    </row>
    <row r="63" spans="1:20" ht="15.75" customHeight="1" x14ac:dyDescent="0.35">
      <c r="A63" s="120">
        <v>60</v>
      </c>
      <c r="B63" s="107" t="str">
        <f>'Entrants Results'!B42</f>
        <v>Doug McCance</v>
      </c>
      <c r="C63" s="108" t="str">
        <f>'Entrants Results'!C42</f>
        <v>Raymond James</v>
      </c>
      <c r="D63" s="118">
        <f>'Entrants Results'!D42</f>
        <v>0</v>
      </c>
      <c r="E63" s="118">
        <f>'Entrants Results'!E42</f>
        <v>0</v>
      </c>
      <c r="F63" s="118">
        <f>'Entrants Results'!F42</f>
        <v>0</v>
      </c>
      <c r="G63" s="118">
        <f>'Entrants Results'!G42</f>
        <v>0</v>
      </c>
      <c r="H63" s="118">
        <f>'Entrants Results'!H42</f>
        <v>0</v>
      </c>
      <c r="I63" s="118">
        <f>'Entrants Results'!I42</f>
        <v>0</v>
      </c>
      <c r="J63" s="118">
        <f>'Entrants Results'!J42</f>
        <v>0</v>
      </c>
      <c r="K63" s="118">
        <f>'Entrants Results'!K42</f>
        <v>0</v>
      </c>
      <c r="L63" s="118">
        <f>'Entrants Results'!L42</f>
        <v>0</v>
      </c>
      <c r="M63" s="134"/>
      <c r="N63" s="118">
        <f t="shared" si="1"/>
        <v>0</v>
      </c>
      <c r="O63" s="134"/>
      <c r="P63" s="118">
        <f>IF(COUNT(D63:L63)&gt;4,SUM(LARGE(D63:L63,{1,2,3,4,5})),SUM(D63:L63))</f>
        <v>0</v>
      </c>
      <c r="Q63" s="134"/>
      <c r="R63" s="118">
        <f>COUNTA('Entrants Results'!D42:L42)</f>
        <v>0</v>
      </c>
      <c r="S63" s="134"/>
      <c r="T63" s="118">
        <f>IF(COUNTA('Entrants Results'!D42:L42)&gt;5,5,COUNTA('Entrants Results'!D42:L42))</f>
        <v>0</v>
      </c>
    </row>
    <row r="64" spans="1:20" ht="15.75" customHeight="1" x14ac:dyDescent="0.35">
      <c r="A64" s="120">
        <v>61</v>
      </c>
      <c r="B64" s="107" t="str">
        <f>'Entrants Results'!B44</f>
        <v>Gareth Davies</v>
      </c>
      <c r="C64" s="108" t="str">
        <f>'Entrants Results'!C44</f>
        <v>Michael Page</v>
      </c>
      <c r="D64" s="118">
        <f>'Entrants Results'!D44</f>
        <v>0</v>
      </c>
      <c r="E64" s="118">
        <f>'Entrants Results'!E44</f>
        <v>0</v>
      </c>
      <c r="F64" s="118">
        <f>'Entrants Results'!F44</f>
        <v>0</v>
      </c>
      <c r="G64" s="118">
        <f>'Entrants Results'!G44</f>
        <v>0</v>
      </c>
      <c r="H64" s="118">
        <f>'Entrants Results'!H44</f>
        <v>0</v>
      </c>
      <c r="I64" s="118">
        <f>'Entrants Results'!I44</f>
        <v>0</v>
      </c>
      <c r="J64" s="118">
        <f>'Entrants Results'!J44</f>
        <v>0</v>
      </c>
      <c r="K64" s="118">
        <f>'Entrants Results'!K44</f>
        <v>0</v>
      </c>
      <c r="L64" s="118">
        <f>'Entrants Results'!L44</f>
        <v>0</v>
      </c>
      <c r="M64" s="134"/>
      <c r="N64" s="118">
        <f t="shared" si="1"/>
        <v>0</v>
      </c>
      <c r="O64" s="134"/>
      <c r="P64" s="118">
        <f>IF(COUNT(D64:L64)&gt;4,SUM(LARGE(D64:L64,{1,2,3,4,5})),SUM(D64:L64))</f>
        <v>0</v>
      </c>
      <c r="Q64" s="134"/>
      <c r="R64" s="118">
        <f>COUNTA('Entrants Results'!D44:L44)</f>
        <v>0</v>
      </c>
      <c r="S64" s="134"/>
      <c r="T64" s="118">
        <f>IF(COUNTA('Entrants Results'!D44:L44)&gt;5,5,COUNTA('Entrants Results'!D44:L44))</f>
        <v>0</v>
      </c>
    </row>
    <row r="65" spans="1:20" ht="15.75" customHeight="1" x14ac:dyDescent="0.35">
      <c r="A65" s="120">
        <v>62</v>
      </c>
      <c r="B65" s="107" t="str">
        <f>'Entrants Results'!B45</f>
        <v>Gareth Hurfurt</v>
      </c>
      <c r="C65" s="108" t="str">
        <f>'Entrants Results'!C45</f>
        <v>GJH Associates</v>
      </c>
      <c r="D65" s="118">
        <f>'Entrants Results'!D45</f>
        <v>0</v>
      </c>
      <c r="E65" s="118">
        <f>'Entrants Results'!E45</f>
        <v>0</v>
      </c>
      <c r="F65" s="118">
        <f>'Entrants Results'!F45</f>
        <v>0</v>
      </c>
      <c r="G65" s="118">
        <f>'Entrants Results'!G45</f>
        <v>0</v>
      </c>
      <c r="H65" s="118">
        <f>'Entrants Results'!H45</f>
        <v>0</v>
      </c>
      <c r="I65" s="118">
        <f>'Entrants Results'!I45</f>
        <v>0</v>
      </c>
      <c r="J65" s="118">
        <f>'Entrants Results'!J45</f>
        <v>0</v>
      </c>
      <c r="K65" s="118">
        <f>'Entrants Results'!K45</f>
        <v>0</v>
      </c>
      <c r="L65" s="118">
        <f>'Entrants Results'!L45</f>
        <v>0</v>
      </c>
      <c r="M65" s="134"/>
      <c r="N65" s="118">
        <f t="shared" si="1"/>
        <v>0</v>
      </c>
      <c r="O65" s="134"/>
      <c r="P65" s="118">
        <f>IF(COUNT(D65:L65)&gt;4,SUM(LARGE(D65:L65,{1,2,3,4,5})),SUM(D65:L65))</f>
        <v>0</v>
      </c>
      <c r="Q65" s="134"/>
      <c r="R65" s="118">
        <f>COUNTA('Entrants Results'!D45:L45)</f>
        <v>0</v>
      </c>
      <c r="S65" s="134"/>
      <c r="T65" s="118">
        <f>IF(COUNTA('Entrants Results'!D45:L45)&gt;5,5,COUNTA('Entrants Results'!D45:L45))</f>
        <v>0</v>
      </c>
    </row>
    <row r="66" spans="1:20" ht="15.75" customHeight="1" x14ac:dyDescent="0.35">
      <c r="A66" s="120">
        <v>63</v>
      </c>
      <c r="B66" s="107" t="str">
        <f>'Entrants Results'!B46</f>
        <v>Heather Hughes</v>
      </c>
      <c r="C66" s="108" t="str">
        <f>'Entrants Results'!C46</f>
        <v>Teneo</v>
      </c>
      <c r="D66" s="118">
        <f>'Entrants Results'!D46</f>
        <v>0</v>
      </c>
      <c r="E66" s="118">
        <f>'Entrants Results'!E46</f>
        <v>0</v>
      </c>
      <c r="F66" s="118">
        <f>'Entrants Results'!F46</f>
        <v>0</v>
      </c>
      <c r="G66" s="118">
        <f>'Entrants Results'!G46</f>
        <v>0</v>
      </c>
      <c r="H66" s="118">
        <f>'Entrants Results'!H46</f>
        <v>0</v>
      </c>
      <c r="I66" s="118">
        <f>'Entrants Results'!I46</f>
        <v>0</v>
      </c>
      <c r="J66" s="118">
        <f>'Entrants Results'!J46</f>
        <v>0</v>
      </c>
      <c r="K66" s="118">
        <f>'Entrants Results'!K46</f>
        <v>0</v>
      </c>
      <c r="L66" s="118">
        <f>'Entrants Results'!L46</f>
        <v>0</v>
      </c>
      <c r="M66" s="134"/>
      <c r="N66" s="118">
        <f t="shared" si="1"/>
        <v>0</v>
      </c>
      <c r="O66" s="134"/>
      <c r="P66" s="118">
        <f>IF(COUNT(D66:L66)&gt;4,SUM(LARGE(D66:L66,{1,2,3,4,5})),SUM(D66:L66))</f>
        <v>0</v>
      </c>
      <c r="Q66" s="134"/>
      <c r="R66" s="118">
        <f>COUNTA('Entrants Results'!D46:L46)</f>
        <v>0</v>
      </c>
      <c r="S66" s="134"/>
      <c r="T66" s="118">
        <f>IF(COUNTA('Entrants Results'!D46:L46)&gt;5,5,COUNTA('Entrants Results'!D46:L46))</f>
        <v>0</v>
      </c>
    </row>
    <row r="67" spans="1:20" ht="15.75" customHeight="1" x14ac:dyDescent="0.35">
      <c r="A67" s="120">
        <v>64</v>
      </c>
      <c r="B67" s="107" t="str">
        <f>'Entrants Results'!B47</f>
        <v>Jake Topp</v>
      </c>
      <c r="C67" s="107" t="str">
        <f>'Entrants Results'!C47</f>
        <v>PwC</v>
      </c>
      <c r="D67" s="118">
        <f>'Entrants Results'!D47</f>
        <v>0</v>
      </c>
      <c r="E67" s="118">
        <f>'Entrants Results'!E47</f>
        <v>0</v>
      </c>
      <c r="F67" s="118">
        <f>'Entrants Results'!F47</f>
        <v>0</v>
      </c>
      <c r="G67" s="118">
        <f>'Entrants Results'!G47</f>
        <v>0</v>
      </c>
      <c r="H67" s="118">
        <f>'Entrants Results'!H47</f>
        <v>0</v>
      </c>
      <c r="I67" s="118">
        <f>'Entrants Results'!I47</f>
        <v>0</v>
      </c>
      <c r="J67" s="118">
        <f>'Entrants Results'!J47</f>
        <v>0</v>
      </c>
      <c r="K67" s="118">
        <f>'Entrants Results'!K47</f>
        <v>0</v>
      </c>
      <c r="L67" s="118">
        <f>'Entrants Results'!L47</f>
        <v>0</v>
      </c>
      <c r="M67" s="134"/>
      <c r="N67" s="118">
        <f t="shared" si="1"/>
        <v>0</v>
      </c>
      <c r="O67" s="134"/>
      <c r="P67" s="118">
        <f>IF(COUNT(D67:L67)&gt;4,SUM(LARGE(D67:L67,{1,2,3,4,5})),SUM(D67:L67))</f>
        <v>0</v>
      </c>
      <c r="Q67" s="134"/>
      <c r="R67" s="118">
        <f>COUNTA('Entrants Results'!D47:L47)</f>
        <v>0</v>
      </c>
      <c r="S67" s="134"/>
      <c r="T67" s="118">
        <f>IF(COUNTA('Entrants Results'!D47:L47)&gt;5,5,COUNTA('Entrants Results'!D47:L47))</f>
        <v>0</v>
      </c>
    </row>
    <row r="68" spans="1:20" ht="15.75" customHeight="1" x14ac:dyDescent="0.35">
      <c r="A68" s="120">
        <v>65</v>
      </c>
      <c r="B68" s="107" t="str">
        <f>'Entrants Results'!B49</f>
        <v>James Savage</v>
      </c>
      <c r="C68" s="108" t="str">
        <f>'Entrants Results'!C49</f>
        <v>Deloitte</v>
      </c>
      <c r="D68" s="118">
        <f>'Entrants Results'!D49</f>
        <v>0</v>
      </c>
      <c r="E68" s="118">
        <f>'Entrants Results'!E49</f>
        <v>0</v>
      </c>
      <c r="F68" s="118">
        <f>'Entrants Results'!F49</f>
        <v>0</v>
      </c>
      <c r="G68" s="118">
        <f>'Entrants Results'!G49</f>
        <v>0</v>
      </c>
      <c r="H68" s="118">
        <f>'Entrants Results'!H49</f>
        <v>0</v>
      </c>
      <c r="I68" s="118">
        <f>'Entrants Results'!I49</f>
        <v>0</v>
      </c>
      <c r="J68" s="118">
        <f>'Entrants Results'!J49</f>
        <v>0</v>
      </c>
      <c r="K68" s="118">
        <f>'Entrants Results'!K49</f>
        <v>0</v>
      </c>
      <c r="L68" s="118">
        <f>'Entrants Results'!L49</f>
        <v>0</v>
      </c>
      <c r="M68" s="134"/>
      <c r="N68" s="118">
        <f t="shared" ref="N68:N104" si="2">SUM(D68:L68)</f>
        <v>0</v>
      </c>
      <c r="O68" s="134"/>
      <c r="P68" s="118">
        <f>IF(COUNT(D68:L68)&gt;4,SUM(LARGE(D68:L68,{1,2,3,4,5})),SUM(D68:L68))</f>
        <v>0</v>
      </c>
      <c r="Q68" s="134"/>
      <c r="R68" s="118">
        <f>COUNTA('Entrants Results'!D49:L49)</f>
        <v>0</v>
      </c>
      <c r="S68" s="134"/>
      <c r="T68" s="118">
        <f>IF(COUNTA('Entrants Results'!D49:L49)&gt;5,5,COUNTA('Entrants Results'!D49:L49))</f>
        <v>0</v>
      </c>
    </row>
    <row r="69" spans="1:20" ht="15.75" customHeight="1" x14ac:dyDescent="0.35">
      <c r="A69" s="120">
        <v>66</v>
      </c>
      <c r="B69" s="107" t="str">
        <f>'Entrants Results'!B50</f>
        <v>Jill Parker</v>
      </c>
      <c r="C69" s="108" t="str">
        <f>'Entrants Results'!C50</f>
        <v>gunnercooke</v>
      </c>
      <c r="D69" s="118">
        <f>'Entrants Results'!D50</f>
        <v>0</v>
      </c>
      <c r="E69" s="118">
        <f>'Entrants Results'!E50</f>
        <v>0</v>
      </c>
      <c r="F69" s="118">
        <f>'Entrants Results'!F50</f>
        <v>0</v>
      </c>
      <c r="G69" s="118">
        <f>'Entrants Results'!G50</f>
        <v>0</v>
      </c>
      <c r="H69" s="118">
        <f>'Entrants Results'!H50</f>
        <v>0</v>
      </c>
      <c r="I69" s="118">
        <f>'Entrants Results'!I50</f>
        <v>0</v>
      </c>
      <c r="J69" s="118">
        <f>'Entrants Results'!J50</f>
        <v>0</v>
      </c>
      <c r="K69" s="118">
        <f>'Entrants Results'!K50</f>
        <v>0</v>
      </c>
      <c r="L69" s="118">
        <f>'Entrants Results'!L50</f>
        <v>0</v>
      </c>
      <c r="M69" s="134"/>
      <c r="N69" s="118">
        <f t="shared" si="2"/>
        <v>0</v>
      </c>
      <c r="O69" s="134"/>
      <c r="P69" s="118">
        <f>IF(COUNT(D69:L69)&gt;4,SUM(LARGE(D69:L69,{1,2,3,4,5})),SUM(D69:L69))</f>
        <v>0</v>
      </c>
      <c r="Q69" s="134"/>
      <c r="R69" s="118">
        <f>COUNTA('Entrants Results'!D50:L50)</f>
        <v>0</v>
      </c>
      <c r="S69" s="134"/>
      <c r="T69" s="118">
        <f>IF(COUNTA('Entrants Results'!D50:L50)&gt;5,5,COUNTA('Entrants Results'!D50:L50))</f>
        <v>0</v>
      </c>
    </row>
    <row r="70" spans="1:20" ht="15.75" customHeight="1" x14ac:dyDescent="0.35">
      <c r="A70" s="120">
        <v>67</v>
      </c>
      <c r="B70" s="107" t="str">
        <f>'Entrants Results'!B51</f>
        <v>Joe Dolan</v>
      </c>
      <c r="C70" s="108" t="str">
        <f>'Entrants Results'!C51</f>
        <v>Gallagher</v>
      </c>
      <c r="D70" s="118">
        <f>'Entrants Results'!D51</f>
        <v>0</v>
      </c>
      <c r="E70" s="118">
        <f>'Entrants Results'!E51</f>
        <v>0</v>
      </c>
      <c r="F70" s="118">
        <f>'Entrants Results'!F51</f>
        <v>0</v>
      </c>
      <c r="G70" s="118">
        <f>'Entrants Results'!G51</f>
        <v>0</v>
      </c>
      <c r="H70" s="118">
        <f>'Entrants Results'!H51</f>
        <v>0</v>
      </c>
      <c r="I70" s="118">
        <f>'Entrants Results'!I51</f>
        <v>0</v>
      </c>
      <c r="J70" s="118">
        <f>'Entrants Results'!J51</f>
        <v>0</v>
      </c>
      <c r="K70" s="118">
        <f>'Entrants Results'!K51</f>
        <v>0</v>
      </c>
      <c r="L70" s="118">
        <f>'Entrants Results'!L51</f>
        <v>0</v>
      </c>
      <c r="M70" s="134"/>
      <c r="N70" s="118">
        <f t="shared" si="2"/>
        <v>0</v>
      </c>
      <c r="O70" s="134"/>
      <c r="P70" s="118">
        <f>IF(COUNT(D70:L70)&gt;4,SUM(LARGE(D70:L70,{1,2,3,4,5})),SUM(D70:L70))</f>
        <v>0</v>
      </c>
      <c r="Q70" s="134"/>
      <c r="R70" s="118">
        <f>COUNTA('Entrants Results'!D51:L51)</f>
        <v>0</v>
      </c>
      <c r="S70" s="134"/>
      <c r="T70" s="118">
        <f>IF(COUNTA('Entrants Results'!D51:L51)&gt;5,5,COUNTA('Entrants Results'!D51:L51))</f>
        <v>0</v>
      </c>
    </row>
    <row r="71" spans="1:20" ht="15.75" customHeight="1" x14ac:dyDescent="0.35">
      <c r="A71" s="120">
        <v>68</v>
      </c>
      <c r="B71" s="107" t="str">
        <f>'Entrants Results'!B52</f>
        <v>Joe Hughes</v>
      </c>
      <c r="C71" s="108" t="str">
        <f>'Entrants Results'!C52</f>
        <v>Azets</v>
      </c>
      <c r="D71" s="118">
        <f>'Entrants Results'!D52</f>
        <v>0</v>
      </c>
      <c r="E71" s="118">
        <f>'Entrants Results'!E52</f>
        <v>0</v>
      </c>
      <c r="F71" s="118">
        <f>'Entrants Results'!F52</f>
        <v>0</v>
      </c>
      <c r="G71" s="118">
        <f>'Entrants Results'!G52</f>
        <v>0</v>
      </c>
      <c r="H71" s="118">
        <f>'Entrants Results'!H52</f>
        <v>0</v>
      </c>
      <c r="I71" s="118">
        <f>'Entrants Results'!I52</f>
        <v>0</v>
      </c>
      <c r="J71" s="118">
        <f>'Entrants Results'!J52</f>
        <v>0</v>
      </c>
      <c r="K71" s="118">
        <f>'Entrants Results'!K52</f>
        <v>0</v>
      </c>
      <c r="L71" s="118">
        <f>'Entrants Results'!L52</f>
        <v>0</v>
      </c>
      <c r="M71" s="134"/>
      <c r="N71" s="118">
        <f t="shared" si="2"/>
        <v>0</v>
      </c>
      <c r="O71" s="134"/>
      <c r="P71" s="118">
        <f>IF(COUNT(D71:L71)&gt;4,SUM(LARGE(D71:L71,{1,2,3,4,5})),SUM(D71:L71))</f>
        <v>0</v>
      </c>
      <c r="Q71" s="134"/>
      <c r="R71" s="118">
        <f>COUNTA('Entrants Results'!D52:L52)</f>
        <v>0</v>
      </c>
      <c r="S71" s="134"/>
      <c r="T71" s="118">
        <f>IF(COUNTA('Entrants Results'!D52:L52)&gt;5,5,COUNTA('Entrants Results'!D52:L52))</f>
        <v>0</v>
      </c>
    </row>
    <row r="72" spans="1:20" ht="15.75" customHeight="1" x14ac:dyDescent="0.35">
      <c r="A72" s="120">
        <v>69</v>
      </c>
      <c r="B72" s="107" t="str">
        <f>'Entrants Results'!B54</f>
        <v>Josh Harper</v>
      </c>
      <c r="C72" s="108" t="str">
        <f>'Entrants Results'!C54</f>
        <v>DWF</v>
      </c>
      <c r="D72" s="118">
        <f>'Entrants Results'!D54</f>
        <v>0</v>
      </c>
      <c r="E72" s="118">
        <f>'Entrants Results'!E54</f>
        <v>0</v>
      </c>
      <c r="F72" s="118">
        <f>'Entrants Results'!F54</f>
        <v>0</v>
      </c>
      <c r="G72" s="118">
        <f>'Entrants Results'!G54</f>
        <v>0</v>
      </c>
      <c r="H72" s="118">
        <f>'Entrants Results'!H54</f>
        <v>0</v>
      </c>
      <c r="I72" s="118">
        <f>'Entrants Results'!I54</f>
        <v>0</v>
      </c>
      <c r="J72" s="118">
        <f>'Entrants Results'!J54</f>
        <v>0</v>
      </c>
      <c r="K72" s="118">
        <f>'Entrants Results'!K54</f>
        <v>0</v>
      </c>
      <c r="L72" s="118">
        <f>'Entrants Results'!L54</f>
        <v>0</v>
      </c>
      <c r="M72" s="134"/>
      <c r="N72" s="118">
        <f t="shared" si="2"/>
        <v>0</v>
      </c>
      <c r="O72" s="134"/>
      <c r="P72" s="118">
        <f>IF(COUNT(D72:L72)&gt;4,SUM(LARGE(D72:L72,{1,2,3,4,5})),SUM(D72:L72))</f>
        <v>0</v>
      </c>
      <c r="Q72" s="134"/>
      <c r="R72" s="118">
        <f>COUNTA('Entrants Results'!D54:L54)</f>
        <v>0</v>
      </c>
      <c r="S72" s="134"/>
      <c r="T72" s="118">
        <f>IF(COUNTA('Entrants Results'!D54:L54)&gt;5,5,COUNTA('Entrants Results'!D54:L54))</f>
        <v>0</v>
      </c>
    </row>
    <row r="73" spans="1:20" ht="15.75" customHeight="1" x14ac:dyDescent="0.35">
      <c r="A73" s="120">
        <v>70</v>
      </c>
      <c r="B73" s="107" t="str">
        <f>'Entrants Results'!B56</f>
        <v>Kate Aitchison</v>
      </c>
      <c r="C73" s="108" t="str">
        <f>'Entrants Results'!C56</f>
        <v>RSM</v>
      </c>
      <c r="D73" s="118">
        <f>'Entrants Results'!D56</f>
        <v>0</v>
      </c>
      <c r="E73" s="118">
        <f>'Entrants Results'!E56</f>
        <v>0</v>
      </c>
      <c r="F73" s="118">
        <f>'Entrants Results'!F56</f>
        <v>0</v>
      </c>
      <c r="G73" s="118">
        <f>'Entrants Results'!G56</f>
        <v>0</v>
      </c>
      <c r="H73" s="118">
        <f>'Entrants Results'!H56</f>
        <v>0</v>
      </c>
      <c r="I73" s="118">
        <f>'Entrants Results'!I56</f>
        <v>0</v>
      </c>
      <c r="J73" s="118">
        <f>'Entrants Results'!J56</f>
        <v>0</v>
      </c>
      <c r="K73" s="118">
        <f>'Entrants Results'!K56</f>
        <v>0</v>
      </c>
      <c r="L73" s="118">
        <f>'Entrants Results'!L56</f>
        <v>0</v>
      </c>
      <c r="M73" s="134"/>
      <c r="N73" s="118">
        <f t="shared" si="2"/>
        <v>0</v>
      </c>
      <c r="O73" s="134"/>
      <c r="P73" s="118">
        <f>IF(COUNT(D73:L73)&gt;4,SUM(LARGE(D73:L73,{1,2,3,4,5})),SUM(D73:L73))</f>
        <v>0</v>
      </c>
      <c r="Q73" s="134"/>
      <c r="R73" s="118">
        <f>COUNTA('Entrants Results'!D56:L56)</f>
        <v>0</v>
      </c>
      <c r="S73" s="134"/>
      <c r="T73" s="118">
        <f>IF(COUNTA('Entrants Results'!D56:L56)&gt;5,5,COUNTA('Entrants Results'!D56:L56))</f>
        <v>0</v>
      </c>
    </row>
    <row r="74" spans="1:20" ht="15.75" customHeight="1" x14ac:dyDescent="0.35">
      <c r="A74" s="120">
        <v>71</v>
      </c>
      <c r="B74" s="107" t="str">
        <f>'Entrants Results'!B57</f>
        <v>Lee Ashwood</v>
      </c>
      <c r="C74" s="108" t="str">
        <f>'Entrants Results'!C57</f>
        <v>Freeths</v>
      </c>
      <c r="D74" s="118">
        <f>'Entrants Results'!D57</f>
        <v>0</v>
      </c>
      <c r="E74" s="118">
        <f>'Entrants Results'!E57</f>
        <v>0</v>
      </c>
      <c r="F74" s="118">
        <f>'Entrants Results'!F57</f>
        <v>0</v>
      </c>
      <c r="G74" s="118">
        <f>'Entrants Results'!G57</f>
        <v>0</v>
      </c>
      <c r="H74" s="118">
        <f>'Entrants Results'!H57</f>
        <v>0</v>
      </c>
      <c r="I74" s="118">
        <f>'Entrants Results'!I57</f>
        <v>0</v>
      </c>
      <c r="J74" s="118">
        <f>'Entrants Results'!J57</f>
        <v>0</v>
      </c>
      <c r="K74" s="118">
        <f>'Entrants Results'!K57</f>
        <v>0</v>
      </c>
      <c r="L74" s="118">
        <f>'Entrants Results'!L57</f>
        <v>0</v>
      </c>
      <c r="M74" s="134"/>
      <c r="N74" s="118">
        <f t="shared" si="2"/>
        <v>0</v>
      </c>
      <c r="O74" s="134"/>
      <c r="P74" s="118">
        <f>IF(COUNT(D74:L74)&gt;4,SUM(LARGE(D74:L74,{1,2,3,4,5})),SUM(D74:L74))</f>
        <v>0</v>
      </c>
      <c r="Q74" s="134"/>
      <c r="R74" s="118">
        <f>COUNTA('Entrants Results'!D57:L57)</f>
        <v>0</v>
      </c>
      <c r="S74" s="134"/>
      <c r="T74" s="118">
        <f>IF(COUNTA('Entrants Results'!D57:L57)&gt;5,5,COUNTA('Entrants Results'!D57:L57))</f>
        <v>0</v>
      </c>
    </row>
    <row r="75" spans="1:20" ht="15.75" customHeight="1" x14ac:dyDescent="0.35">
      <c r="A75" s="120">
        <v>72</v>
      </c>
      <c r="B75" s="107" t="str">
        <f>'Entrants Results'!B58</f>
        <v>Lee Van Houplines</v>
      </c>
      <c r="C75" s="108" t="str">
        <f>'Entrants Results'!C58</f>
        <v>MHA Moore &amp; Smalley</v>
      </c>
      <c r="D75" s="118">
        <f>'Entrants Results'!D58</f>
        <v>0</v>
      </c>
      <c r="E75" s="118">
        <f>'Entrants Results'!E58</f>
        <v>0</v>
      </c>
      <c r="F75" s="118">
        <f>'Entrants Results'!F58</f>
        <v>0</v>
      </c>
      <c r="G75" s="118">
        <f>'Entrants Results'!G58</f>
        <v>0</v>
      </c>
      <c r="H75" s="118">
        <f>'Entrants Results'!H58</f>
        <v>0</v>
      </c>
      <c r="I75" s="118">
        <f>'Entrants Results'!I58</f>
        <v>0</v>
      </c>
      <c r="J75" s="118">
        <f>'Entrants Results'!J58</f>
        <v>0</v>
      </c>
      <c r="K75" s="118">
        <f>'Entrants Results'!K58</f>
        <v>0</v>
      </c>
      <c r="L75" s="118">
        <f>'Entrants Results'!L58</f>
        <v>0</v>
      </c>
      <c r="M75" s="134"/>
      <c r="N75" s="118">
        <f t="shared" si="2"/>
        <v>0</v>
      </c>
      <c r="O75" s="134"/>
      <c r="P75" s="118">
        <f>IF(COUNT(D75:L75)&gt;4,SUM(LARGE(D75:L75,{1,2,3,4,5})),SUM(D75:L75))</f>
        <v>0</v>
      </c>
      <c r="Q75" s="134"/>
      <c r="R75" s="118">
        <f>COUNTA('Entrants Results'!D58:L58)</f>
        <v>0</v>
      </c>
      <c r="S75" s="134"/>
      <c r="T75" s="118">
        <f>IF(COUNTA('Entrants Results'!D58:L58)&gt;5,5,COUNTA('Entrants Results'!D58:L58))</f>
        <v>0</v>
      </c>
    </row>
    <row r="76" spans="1:20" ht="15.75" customHeight="1" x14ac:dyDescent="0.35">
      <c r="A76" s="120">
        <v>73</v>
      </c>
      <c r="B76" s="107" t="str">
        <f>'Entrants Results'!B60</f>
        <v>Luke Berry</v>
      </c>
      <c r="C76" s="108" t="str">
        <f>'Entrants Results'!C60</f>
        <v>Virgin Money</v>
      </c>
      <c r="D76" s="118">
        <f>'Entrants Results'!D60</f>
        <v>0</v>
      </c>
      <c r="E76" s="118">
        <f>'Entrants Results'!E60</f>
        <v>0</v>
      </c>
      <c r="F76" s="118">
        <f>'Entrants Results'!F60</f>
        <v>0</v>
      </c>
      <c r="G76" s="118">
        <f>'Entrants Results'!G60</f>
        <v>0</v>
      </c>
      <c r="H76" s="118">
        <f>'Entrants Results'!H60</f>
        <v>0</v>
      </c>
      <c r="I76" s="118">
        <f>'Entrants Results'!I60</f>
        <v>0</v>
      </c>
      <c r="J76" s="118">
        <f>'Entrants Results'!J60</f>
        <v>0</v>
      </c>
      <c r="K76" s="118">
        <f>'Entrants Results'!K60</f>
        <v>0</v>
      </c>
      <c r="L76" s="118">
        <f>'Entrants Results'!L60</f>
        <v>0</v>
      </c>
      <c r="M76" s="134"/>
      <c r="N76" s="118">
        <f t="shared" si="2"/>
        <v>0</v>
      </c>
      <c r="O76" s="134"/>
      <c r="P76" s="118">
        <f>IF(COUNT(D76:L76)&gt;4,SUM(LARGE(D76:L76,{1,2,3,4,5})),SUM(D76:L76))</f>
        <v>0</v>
      </c>
      <c r="Q76" s="134"/>
      <c r="R76" s="118">
        <f>COUNTA('Entrants Results'!D60:L60)</f>
        <v>0</v>
      </c>
      <c r="S76" s="134"/>
      <c r="T76" s="118">
        <f>IF(COUNTA('Entrants Results'!D60:L60)&gt;5,5,COUNTA('Entrants Results'!D60:L60))</f>
        <v>0</v>
      </c>
    </row>
    <row r="77" spans="1:20" ht="15.75" customHeight="1" x14ac:dyDescent="0.35">
      <c r="A77" s="120">
        <v>74</v>
      </c>
      <c r="B77" s="107" t="str">
        <f>'Entrants Results'!B61</f>
        <v>Martin Emmott</v>
      </c>
      <c r="C77" s="108" t="str">
        <f>'Entrants Results'!C61</f>
        <v>Aldermore Bank</v>
      </c>
      <c r="D77" s="118">
        <f>'Entrants Results'!D61</f>
        <v>0</v>
      </c>
      <c r="E77" s="118">
        <f>'Entrants Results'!E61</f>
        <v>0</v>
      </c>
      <c r="F77" s="118">
        <f>'Entrants Results'!F61</f>
        <v>0</v>
      </c>
      <c r="G77" s="118">
        <f>'Entrants Results'!G61</f>
        <v>0</v>
      </c>
      <c r="H77" s="118">
        <f>'Entrants Results'!H61</f>
        <v>0</v>
      </c>
      <c r="I77" s="118">
        <f>'Entrants Results'!I61</f>
        <v>0</v>
      </c>
      <c r="J77" s="118">
        <f>'Entrants Results'!J61</f>
        <v>0</v>
      </c>
      <c r="K77" s="118">
        <f>'Entrants Results'!K61</f>
        <v>0</v>
      </c>
      <c r="L77" s="118">
        <f>'Entrants Results'!L61</f>
        <v>0</v>
      </c>
      <c r="M77" s="134"/>
      <c r="N77" s="118">
        <f t="shared" si="2"/>
        <v>0</v>
      </c>
      <c r="O77" s="134"/>
      <c r="P77" s="118">
        <f>IF(COUNT(D77:L77)&gt;4,SUM(LARGE(D77:L77,{1,2,3,4,5})),SUM(D77:L77))</f>
        <v>0</v>
      </c>
      <c r="Q77" s="134"/>
      <c r="R77" s="118">
        <f>COUNTA('Entrants Results'!D61:L61)</f>
        <v>0</v>
      </c>
      <c r="S77" s="134"/>
      <c r="T77" s="118">
        <f>IF(COUNTA('Entrants Results'!D61:L61)&gt;5,5,COUNTA('Entrants Results'!D61:L61))</f>
        <v>0</v>
      </c>
    </row>
    <row r="78" spans="1:20" ht="15.75" customHeight="1" x14ac:dyDescent="0.35">
      <c r="A78" s="120">
        <v>75</v>
      </c>
      <c r="B78" s="107" t="str">
        <f>'Entrants Results'!B62</f>
        <v>Matt Klemperer</v>
      </c>
      <c r="C78" s="107" t="str">
        <f>'Entrants Results'!C62</f>
        <v>Lloyds</v>
      </c>
      <c r="D78" s="118">
        <f>'Entrants Results'!D62</f>
        <v>0</v>
      </c>
      <c r="E78" s="118">
        <f>'Entrants Results'!E62</f>
        <v>0</v>
      </c>
      <c r="F78" s="118">
        <f>'Entrants Results'!F62</f>
        <v>0</v>
      </c>
      <c r="G78" s="118">
        <f>'Entrants Results'!G62</f>
        <v>0</v>
      </c>
      <c r="H78" s="118">
        <f>'Entrants Results'!H62</f>
        <v>0</v>
      </c>
      <c r="I78" s="118">
        <f>'Entrants Results'!I62</f>
        <v>0</v>
      </c>
      <c r="J78" s="118">
        <f>'Entrants Results'!J62</f>
        <v>0</v>
      </c>
      <c r="K78" s="118">
        <f>'Entrants Results'!K62</f>
        <v>0</v>
      </c>
      <c r="L78" s="118">
        <f>'Entrants Results'!L62</f>
        <v>0</v>
      </c>
      <c r="M78" s="134"/>
      <c r="N78" s="118">
        <f t="shared" si="2"/>
        <v>0</v>
      </c>
      <c r="O78" s="134"/>
      <c r="P78" s="118">
        <f>IF(COUNT(D78:L78)&gt;4,SUM(LARGE(D78:L78,{1,2,3,4,5})),SUM(D78:L78))</f>
        <v>0</v>
      </c>
      <c r="Q78" s="134"/>
      <c r="R78" s="118">
        <f>COUNTA('Entrants Results'!D62:L62)</f>
        <v>0</v>
      </c>
      <c r="S78" s="134"/>
      <c r="T78" s="118">
        <f>IF(COUNTA('Entrants Results'!D62:L62)&gt;5,5,COUNTA('Entrants Results'!D62:L62))</f>
        <v>0</v>
      </c>
    </row>
    <row r="79" spans="1:20" ht="15.75" customHeight="1" x14ac:dyDescent="0.35">
      <c r="A79" s="120">
        <v>76</v>
      </c>
      <c r="B79" s="107" t="str">
        <f>'Entrants Results'!B63</f>
        <v>Matt Smith</v>
      </c>
      <c r="C79" s="108" t="str">
        <f>'Entrants Results'!C63</f>
        <v>Deloitte</v>
      </c>
      <c r="D79" s="118">
        <f>'Entrants Results'!D63</f>
        <v>0</v>
      </c>
      <c r="E79" s="118">
        <f>'Entrants Results'!E63</f>
        <v>0</v>
      </c>
      <c r="F79" s="118">
        <f>'Entrants Results'!F63</f>
        <v>0</v>
      </c>
      <c r="G79" s="118">
        <f>'Entrants Results'!G63</f>
        <v>0</v>
      </c>
      <c r="H79" s="118">
        <f>'Entrants Results'!H63</f>
        <v>0</v>
      </c>
      <c r="I79" s="118">
        <f>'Entrants Results'!I63</f>
        <v>0</v>
      </c>
      <c r="J79" s="118">
        <f>'Entrants Results'!J63</f>
        <v>0</v>
      </c>
      <c r="K79" s="118">
        <f>'Entrants Results'!K63</f>
        <v>0</v>
      </c>
      <c r="L79" s="118">
        <f>'Entrants Results'!L63</f>
        <v>0</v>
      </c>
      <c r="M79" s="134"/>
      <c r="N79" s="118">
        <f t="shared" si="2"/>
        <v>0</v>
      </c>
      <c r="O79" s="134"/>
      <c r="P79" s="118">
        <f>IF(COUNT(D79:L79)&gt;4,SUM(LARGE(D79:L79,{1,2,3,4,5})),SUM(D79:L79))</f>
        <v>0</v>
      </c>
      <c r="Q79" s="134"/>
      <c r="R79" s="118">
        <f>COUNTA('Entrants Results'!D63:L63)</f>
        <v>0</v>
      </c>
      <c r="S79" s="134"/>
      <c r="T79" s="118">
        <f>IF(COUNTA('Entrants Results'!D63:L63)&gt;5,5,COUNTA('Entrants Results'!D63:L63))</f>
        <v>0</v>
      </c>
    </row>
    <row r="80" spans="1:20" ht="15.75" customHeight="1" x14ac:dyDescent="0.35">
      <c r="A80" s="120">
        <v>77</v>
      </c>
      <c r="B80" s="107" t="str">
        <f>'Entrants Results'!B65</f>
        <v>Max Kidd-Rossiter</v>
      </c>
      <c r="C80" s="108" t="str">
        <f>'Entrants Results'!C65</f>
        <v>Lichfields</v>
      </c>
      <c r="D80" s="118">
        <f>'Entrants Results'!D65</f>
        <v>0</v>
      </c>
      <c r="E80" s="118">
        <f>'Entrants Results'!E65</f>
        <v>0</v>
      </c>
      <c r="F80" s="118">
        <f>'Entrants Results'!F65</f>
        <v>0</v>
      </c>
      <c r="G80" s="118">
        <f>'Entrants Results'!G65</f>
        <v>0</v>
      </c>
      <c r="H80" s="118">
        <f>'Entrants Results'!H65</f>
        <v>0</v>
      </c>
      <c r="I80" s="118">
        <f>'Entrants Results'!I65</f>
        <v>0</v>
      </c>
      <c r="J80" s="118">
        <f>'Entrants Results'!J65</f>
        <v>0</v>
      </c>
      <c r="K80" s="118">
        <f>'Entrants Results'!K65</f>
        <v>0</v>
      </c>
      <c r="L80" s="118">
        <f>'Entrants Results'!L65</f>
        <v>0</v>
      </c>
      <c r="M80" s="134"/>
      <c r="N80" s="118">
        <f t="shared" si="2"/>
        <v>0</v>
      </c>
      <c r="O80" s="134"/>
      <c r="P80" s="118">
        <f>IF(COUNT(D80:L80)&gt;4,SUM(LARGE(D80:L80,{1,2,3,4,5})),SUM(D80:L80))</f>
        <v>0</v>
      </c>
      <c r="Q80" s="134"/>
      <c r="R80" s="118">
        <f>COUNTA('Entrants Results'!D65:L65)</f>
        <v>0</v>
      </c>
      <c r="S80" s="134"/>
      <c r="T80" s="118">
        <f>IF(COUNTA('Entrants Results'!D65:L65)&gt;5,5,COUNTA('Entrants Results'!D65:L65))</f>
        <v>0</v>
      </c>
    </row>
    <row r="81" spans="1:20" ht="15.75" customHeight="1" x14ac:dyDescent="0.35">
      <c r="A81" s="120">
        <v>78</v>
      </c>
      <c r="B81" s="107" t="str">
        <f>'Entrants Results'!B67</f>
        <v>Michael Mannings</v>
      </c>
      <c r="C81" s="108" t="str">
        <f>'Entrants Results'!C67</f>
        <v>Cranmer Education Trust</v>
      </c>
      <c r="D81" s="118">
        <f>'Entrants Results'!D67</f>
        <v>0</v>
      </c>
      <c r="E81" s="118">
        <f>'Entrants Results'!E67</f>
        <v>0</v>
      </c>
      <c r="F81" s="118">
        <f>'Entrants Results'!F67</f>
        <v>0</v>
      </c>
      <c r="G81" s="118">
        <f>'Entrants Results'!G67</f>
        <v>0</v>
      </c>
      <c r="H81" s="118">
        <f>'Entrants Results'!H67</f>
        <v>0</v>
      </c>
      <c r="I81" s="118">
        <f>'Entrants Results'!I67</f>
        <v>0</v>
      </c>
      <c r="J81" s="118">
        <f>'Entrants Results'!J67</f>
        <v>0</v>
      </c>
      <c r="K81" s="118">
        <f>'Entrants Results'!K67</f>
        <v>0</v>
      </c>
      <c r="L81" s="118">
        <f>'Entrants Results'!L67</f>
        <v>0</v>
      </c>
      <c r="M81" s="134"/>
      <c r="N81" s="118">
        <f t="shared" si="2"/>
        <v>0</v>
      </c>
      <c r="O81" s="134"/>
      <c r="P81" s="118">
        <f>IF(COUNT(D81:L81)&gt;4,SUM(LARGE(D81:L81,{1,2,3,4,5})),SUM(D81:L81))</f>
        <v>0</v>
      </c>
      <c r="Q81" s="134"/>
      <c r="R81" s="118">
        <f>COUNTA('Entrants Results'!D67:L67)</f>
        <v>0</v>
      </c>
      <c r="S81" s="134"/>
      <c r="T81" s="118">
        <f>IF(COUNTA('Entrants Results'!D67:L67)&gt;5,5,COUNTA('Entrants Results'!D67:L67))</f>
        <v>0</v>
      </c>
    </row>
    <row r="82" spans="1:20" ht="15.75" customHeight="1" x14ac:dyDescent="0.35">
      <c r="A82" s="120">
        <v>79</v>
      </c>
      <c r="B82" s="107" t="str">
        <f>'Entrants Results'!B69</f>
        <v>Mike Caine</v>
      </c>
      <c r="C82" s="107" t="str">
        <f>'Entrants Results'!C69</f>
        <v>NatWest</v>
      </c>
      <c r="D82" s="118">
        <f>'Entrants Results'!D69</f>
        <v>0</v>
      </c>
      <c r="E82" s="118">
        <f>'Entrants Results'!E69</f>
        <v>0</v>
      </c>
      <c r="F82" s="118">
        <f>'Entrants Results'!F69</f>
        <v>0</v>
      </c>
      <c r="G82" s="118">
        <f>'Entrants Results'!G69</f>
        <v>0</v>
      </c>
      <c r="H82" s="118">
        <f>'Entrants Results'!H69</f>
        <v>0</v>
      </c>
      <c r="I82" s="118">
        <f>'Entrants Results'!I69</f>
        <v>0</v>
      </c>
      <c r="J82" s="118">
        <f>'Entrants Results'!J69</f>
        <v>0</v>
      </c>
      <c r="K82" s="118">
        <f>'Entrants Results'!K69</f>
        <v>0</v>
      </c>
      <c r="L82" s="118">
        <f>'Entrants Results'!L69</f>
        <v>0</v>
      </c>
      <c r="M82" s="134"/>
      <c r="N82" s="118">
        <f t="shared" si="2"/>
        <v>0</v>
      </c>
      <c r="O82" s="134"/>
      <c r="P82" s="118">
        <f>IF(COUNT(D82:L82)&gt;4,SUM(LARGE(D82:L82,{1,2,3,4,5})),SUM(D82:L82))</f>
        <v>0</v>
      </c>
      <c r="Q82" s="134"/>
      <c r="R82" s="118">
        <f>COUNTA('Entrants Results'!D69:L69)</f>
        <v>0</v>
      </c>
      <c r="S82" s="134"/>
      <c r="T82" s="118">
        <f>IF(COUNTA('Entrants Results'!D69:L69)&gt;5,5,COUNTA('Entrants Results'!D69:L69))</f>
        <v>0</v>
      </c>
    </row>
    <row r="83" spans="1:20" ht="15.75" customHeight="1" x14ac:dyDescent="0.35">
      <c r="A83" s="120">
        <v>80</v>
      </c>
      <c r="B83" s="107" t="str">
        <f>'Entrants Results'!B71</f>
        <v>Miles Burgess</v>
      </c>
      <c r="C83" s="108" t="str">
        <f>'Entrants Results'!C71</f>
        <v>Independent Growth Finance</v>
      </c>
      <c r="D83" s="118">
        <f>'Entrants Results'!D71</f>
        <v>0</v>
      </c>
      <c r="E83" s="118">
        <f>'Entrants Results'!E71</f>
        <v>0</v>
      </c>
      <c r="F83" s="118">
        <f>'Entrants Results'!F71</f>
        <v>0</v>
      </c>
      <c r="G83" s="118">
        <f>'Entrants Results'!G71</f>
        <v>0</v>
      </c>
      <c r="H83" s="118">
        <f>'Entrants Results'!H71</f>
        <v>0</v>
      </c>
      <c r="I83" s="118">
        <f>'Entrants Results'!I71</f>
        <v>0</v>
      </c>
      <c r="J83" s="118">
        <f>'Entrants Results'!J71</f>
        <v>0</v>
      </c>
      <c r="K83" s="118">
        <f>'Entrants Results'!K71</f>
        <v>0</v>
      </c>
      <c r="L83" s="118">
        <f>'Entrants Results'!L71</f>
        <v>0</v>
      </c>
      <c r="M83" s="134"/>
      <c r="N83" s="118">
        <f t="shared" si="2"/>
        <v>0</v>
      </c>
      <c r="O83" s="134"/>
      <c r="P83" s="118">
        <f>IF(COUNT(D83:L83)&gt;4,SUM(LARGE(D83:L83,{1,2,3,4,5})),SUM(D83:L83))</f>
        <v>0</v>
      </c>
      <c r="Q83" s="134"/>
      <c r="R83" s="118">
        <f>COUNTA('Entrants Results'!D71:L71)</f>
        <v>0</v>
      </c>
      <c r="S83" s="134"/>
      <c r="T83" s="118">
        <f>IF(COUNTA('Entrants Results'!D71:L71)&gt;5,5,COUNTA('Entrants Results'!D71:L71))</f>
        <v>0</v>
      </c>
    </row>
    <row r="84" spans="1:20" ht="15.75" customHeight="1" x14ac:dyDescent="0.35">
      <c r="A84" s="120">
        <v>81</v>
      </c>
      <c r="B84" s="107" t="str">
        <f>'Entrants Results'!B72</f>
        <v>Natalie Walker-Owen</v>
      </c>
      <c r="C84" s="107" t="str">
        <f>'Entrants Results'!C72</f>
        <v>Growth Lending</v>
      </c>
      <c r="D84" s="118">
        <f>'Entrants Results'!D72</f>
        <v>0</v>
      </c>
      <c r="E84" s="118">
        <f>'Entrants Results'!E72</f>
        <v>0</v>
      </c>
      <c r="F84" s="118">
        <f>'Entrants Results'!F72</f>
        <v>0</v>
      </c>
      <c r="G84" s="118">
        <f>'Entrants Results'!G72</f>
        <v>0</v>
      </c>
      <c r="H84" s="118">
        <f>'Entrants Results'!H72</f>
        <v>0</v>
      </c>
      <c r="I84" s="118">
        <f>'Entrants Results'!I72</f>
        <v>0</v>
      </c>
      <c r="J84" s="118">
        <f>'Entrants Results'!J72</f>
        <v>0</v>
      </c>
      <c r="K84" s="118">
        <f>'Entrants Results'!K72</f>
        <v>0</v>
      </c>
      <c r="L84" s="118">
        <f>'Entrants Results'!L72</f>
        <v>0</v>
      </c>
      <c r="M84" s="134"/>
      <c r="N84" s="118">
        <f t="shared" si="2"/>
        <v>0</v>
      </c>
      <c r="O84" s="134"/>
      <c r="P84" s="118">
        <f>IF(COUNT(D84:L84)&gt;4,SUM(LARGE(D84:L84,{1,2,3,4,5})),SUM(D84:L84))</f>
        <v>0</v>
      </c>
      <c r="Q84" s="134"/>
      <c r="R84" s="118">
        <f>COUNTA('Entrants Results'!D72:L72)</f>
        <v>0</v>
      </c>
      <c r="S84" s="134"/>
      <c r="T84" s="118">
        <f>IF(COUNTA('Entrants Results'!D72:L72)&gt;5,5,COUNTA('Entrants Results'!D72:L72))</f>
        <v>0</v>
      </c>
    </row>
    <row r="85" spans="1:20" ht="15.75" customHeight="1" x14ac:dyDescent="0.35">
      <c r="A85" s="120">
        <v>82</v>
      </c>
      <c r="B85" s="107" t="str">
        <f>'Entrants Results'!B73</f>
        <v>Nathalie Connell</v>
      </c>
      <c r="C85" s="108" t="str">
        <f>'Entrants Results'!C73</f>
        <v>Cazenove Capital</v>
      </c>
      <c r="D85" s="118">
        <f>'Entrants Results'!D73</f>
        <v>0</v>
      </c>
      <c r="E85" s="118">
        <f>'Entrants Results'!E73</f>
        <v>0</v>
      </c>
      <c r="F85" s="118">
        <f>'Entrants Results'!F73</f>
        <v>0</v>
      </c>
      <c r="G85" s="118">
        <f>'Entrants Results'!G73</f>
        <v>0</v>
      </c>
      <c r="H85" s="118">
        <f>'Entrants Results'!H73</f>
        <v>0</v>
      </c>
      <c r="I85" s="118">
        <f>'Entrants Results'!I73</f>
        <v>0</v>
      </c>
      <c r="J85" s="118">
        <f>'Entrants Results'!J73</f>
        <v>0</v>
      </c>
      <c r="K85" s="118">
        <f>'Entrants Results'!K73</f>
        <v>0</v>
      </c>
      <c r="L85" s="118">
        <f>'Entrants Results'!L73</f>
        <v>0</v>
      </c>
      <c r="M85" s="134"/>
      <c r="N85" s="118">
        <f t="shared" si="2"/>
        <v>0</v>
      </c>
      <c r="O85" s="134"/>
      <c r="P85" s="118">
        <f>IF(COUNT(D85:L85)&gt;4,SUM(LARGE(D85:L85,{1,2,3,4,5})),SUM(D85:L85))</f>
        <v>0</v>
      </c>
      <c r="Q85" s="134"/>
      <c r="R85" s="118">
        <f>COUNTA('Entrants Results'!D73:L73)</f>
        <v>0</v>
      </c>
      <c r="S85" s="134"/>
      <c r="T85" s="118">
        <f>IF(COUNTA('Entrants Results'!D73:L73)&gt;5,5,COUNTA('Entrants Results'!D73:L73))</f>
        <v>0</v>
      </c>
    </row>
    <row r="86" spans="1:20" ht="15.75" customHeight="1" x14ac:dyDescent="0.35">
      <c r="A86" s="120">
        <v>83</v>
      </c>
      <c r="B86" s="107" t="str">
        <f>'Entrants Results'!B74</f>
        <v>Nick Waddelove</v>
      </c>
      <c r="C86" s="108" t="str">
        <f>'Entrants Results'!C74</f>
        <v>Deloitte</v>
      </c>
      <c r="D86" s="118">
        <f>'Entrants Results'!D74</f>
        <v>0</v>
      </c>
      <c r="E86" s="118">
        <f>'Entrants Results'!E74</f>
        <v>0</v>
      </c>
      <c r="F86" s="118">
        <f>'Entrants Results'!F74</f>
        <v>0</v>
      </c>
      <c r="G86" s="118">
        <f>'Entrants Results'!G74</f>
        <v>0</v>
      </c>
      <c r="H86" s="118">
        <f>'Entrants Results'!H74</f>
        <v>0</v>
      </c>
      <c r="I86" s="118">
        <f>'Entrants Results'!I74</f>
        <v>0</v>
      </c>
      <c r="J86" s="118">
        <f>'Entrants Results'!J74</f>
        <v>0</v>
      </c>
      <c r="K86" s="118">
        <f>'Entrants Results'!K74</f>
        <v>0</v>
      </c>
      <c r="L86" s="118">
        <f>'Entrants Results'!L74</f>
        <v>0</v>
      </c>
      <c r="M86" s="134"/>
      <c r="N86" s="118">
        <f t="shared" si="2"/>
        <v>0</v>
      </c>
      <c r="O86" s="134"/>
      <c r="P86" s="118">
        <f>IF(COUNT(D86:L86)&gt;4,SUM(LARGE(D86:L86,{1,2,3,4,5})),SUM(D86:L86))</f>
        <v>0</v>
      </c>
      <c r="Q86" s="134"/>
      <c r="R86" s="118">
        <f>COUNTA('Entrants Results'!D74:L74)</f>
        <v>0</v>
      </c>
      <c r="S86" s="134"/>
      <c r="T86" s="118">
        <f>IF(COUNTA('Entrants Results'!D74:L74)&gt;5,5,COUNTA('Entrants Results'!D74:L74))</f>
        <v>0</v>
      </c>
    </row>
    <row r="87" spans="1:20" ht="15.75" customHeight="1" x14ac:dyDescent="0.35">
      <c r="A87" s="120">
        <v>84</v>
      </c>
      <c r="B87" s="107" t="str">
        <f>'Entrants Results'!B76</f>
        <v>Nicola Deeran</v>
      </c>
      <c r="C87" s="108" t="str">
        <f>'Entrants Results'!C76</f>
        <v>Manchester Airport</v>
      </c>
      <c r="D87" s="118">
        <f>'Entrants Results'!D76</f>
        <v>0</v>
      </c>
      <c r="E87" s="118">
        <f>'Entrants Results'!E76</f>
        <v>0</v>
      </c>
      <c r="F87" s="118">
        <f>'Entrants Results'!F76</f>
        <v>0</v>
      </c>
      <c r="G87" s="118">
        <f>'Entrants Results'!G76</f>
        <v>0</v>
      </c>
      <c r="H87" s="118">
        <f>'Entrants Results'!H76</f>
        <v>0</v>
      </c>
      <c r="I87" s="118">
        <f>'Entrants Results'!I76</f>
        <v>0</v>
      </c>
      <c r="J87" s="118">
        <f>'Entrants Results'!J76</f>
        <v>0</v>
      </c>
      <c r="K87" s="118">
        <f>'Entrants Results'!K76</f>
        <v>0</v>
      </c>
      <c r="L87" s="118">
        <f>'Entrants Results'!L76</f>
        <v>0</v>
      </c>
      <c r="M87" s="134"/>
      <c r="N87" s="118">
        <f t="shared" si="2"/>
        <v>0</v>
      </c>
      <c r="O87" s="134"/>
      <c r="P87" s="118">
        <f>IF(COUNT(D87:L87)&gt;4,SUM(LARGE(D87:L87,{1,2,3,4,5})),SUM(D87:L87))</f>
        <v>0</v>
      </c>
      <c r="Q87" s="134"/>
      <c r="R87" s="118">
        <f>COUNTA('Entrants Results'!D76:L76)</f>
        <v>0</v>
      </c>
      <c r="S87" s="134"/>
      <c r="T87" s="118">
        <f>IF(COUNTA('Entrants Results'!D76:L76)&gt;5,5,COUNTA('Entrants Results'!D76:L76))</f>
        <v>0</v>
      </c>
    </row>
    <row r="88" spans="1:20" ht="15.75" customHeight="1" x14ac:dyDescent="0.35">
      <c r="A88" s="120">
        <v>85</v>
      </c>
      <c r="B88" s="107" t="str">
        <f>'Entrants Results'!B77</f>
        <v>Paul Bannister</v>
      </c>
      <c r="C88" s="108" t="str">
        <f>'Entrants Results'!C77</f>
        <v>ODEON Cinemas</v>
      </c>
      <c r="D88" s="118">
        <f>'Entrants Results'!D77</f>
        <v>0</v>
      </c>
      <c r="E88" s="118">
        <f>'Entrants Results'!E77</f>
        <v>0</v>
      </c>
      <c r="F88" s="118">
        <f>'Entrants Results'!F77</f>
        <v>0</v>
      </c>
      <c r="G88" s="118">
        <f>'Entrants Results'!G77</f>
        <v>0</v>
      </c>
      <c r="H88" s="118">
        <f>'Entrants Results'!H77</f>
        <v>0</v>
      </c>
      <c r="I88" s="118">
        <f>'Entrants Results'!I77</f>
        <v>0</v>
      </c>
      <c r="J88" s="118">
        <f>'Entrants Results'!J77</f>
        <v>0</v>
      </c>
      <c r="K88" s="118">
        <f>'Entrants Results'!K77</f>
        <v>0</v>
      </c>
      <c r="L88" s="118">
        <f>'Entrants Results'!L77</f>
        <v>0</v>
      </c>
      <c r="M88" s="134"/>
      <c r="N88" s="118">
        <f t="shared" si="2"/>
        <v>0</v>
      </c>
      <c r="O88" s="134"/>
      <c r="P88" s="118">
        <f>IF(COUNT(D88:L88)&gt;4,SUM(LARGE(D88:L88,{1,2,3,4,5})),SUM(D88:L88))</f>
        <v>0</v>
      </c>
      <c r="Q88" s="134"/>
      <c r="R88" s="118">
        <f>COUNTA('Entrants Results'!D77:L77)</f>
        <v>0</v>
      </c>
      <c r="S88" s="134"/>
      <c r="T88" s="118">
        <f>IF(COUNTA('Entrants Results'!D77:L77)&gt;5,5,COUNTA('Entrants Results'!D77:L77))</f>
        <v>0</v>
      </c>
    </row>
    <row r="89" spans="1:20" ht="15.75" customHeight="1" x14ac:dyDescent="0.35">
      <c r="A89" s="120">
        <v>86</v>
      </c>
      <c r="B89" s="107" t="str">
        <f>'Entrants Results'!B78</f>
        <v>Peter Cheney</v>
      </c>
      <c r="C89" s="107" t="str">
        <f>'Entrants Results'!C78</f>
        <v>Carbon Corporate Finance</v>
      </c>
      <c r="D89" s="118">
        <f>'Entrants Results'!D78</f>
        <v>0</v>
      </c>
      <c r="E89" s="118">
        <f>'Entrants Results'!E78</f>
        <v>0</v>
      </c>
      <c r="F89" s="118">
        <f>'Entrants Results'!F78</f>
        <v>0</v>
      </c>
      <c r="G89" s="118">
        <f>'Entrants Results'!G78</f>
        <v>0</v>
      </c>
      <c r="H89" s="118">
        <f>'Entrants Results'!H78</f>
        <v>0</v>
      </c>
      <c r="I89" s="118">
        <f>'Entrants Results'!I78</f>
        <v>0</v>
      </c>
      <c r="J89" s="118">
        <f>'Entrants Results'!J78</f>
        <v>0</v>
      </c>
      <c r="K89" s="118">
        <f>'Entrants Results'!K78</f>
        <v>0</v>
      </c>
      <c r="L89" s="118">
        <f>'Entrants Results'!L78</f>
        <v>0</v>
      </c>
      <c r="M89" s="134"/>
      <c r="N89" s="118">
        <f t="shared" si="2"/>
        <v>0</v>
      </c>
      <c r="O89" s="134"/>
      <c r="P89" s="118">
        <f>IF(COUNT(D89:L89)&gt;4,SUM(LARGE(D89:L89,{1,2,3,4,5})),SUM(D89:L89))</f>
        <v>0</v>
      </c>
      <c r="Q89" s="134"/>
      <c r="R89" s="118">
        <f>COUNTA('Entrants Results'!D78:L78)</f>
        <v>0</v>
      </c>
      <c r="S89" s="134"/>
      <c r="T89" s="118">
        <f>IF(COUNTA('Entrants Results'!D78:L78)&gt;5,5,COUNTA('Entrants Results'!D78:L78))</f>
        <v>0</v>
      </c>
    </row>
    <row r="90" spans="1:20" ht="15.75" customHeight="1" x14ac:dyDescent="0.35">
      <c r="A90" s="120">
        <v>87</v>
      </c>
      <c r="B90" s="107" t="str">
        <f>'Entrants Results'!B80</f>
        <v>Phil Jenkinson</v>
      </c>
      <c r="C90" s="108" t="str">
        <f>'Entrants Results'!C80</f>
        <v>Environmental Resources Management</v>
      </c>
      <c r="D90" s="118">
        <f>'Entrants Results'!D80</f>
        <v>0</v>
      </c>
      <c r="E90" s="118">
        <f>'Entrants Results'!E80</f>
        <v>0</v>
      </c>
      <c r="F90" s="118">
        <f>'Entrants Results'!F80</f>
        <v>0</v>
      </c>
      <c r="G90" s="118">
        <f>'Entrants Results'!G80</f>
        <v>0</v>
      </c>
      <c r="H90" s="118">
        <f>'Entrants Results'!H80</f>
        <v>0</v>
      </c>
      <c r="I90" s="118">
        <f>'Entrants Results'!I80</f>
        <v>0</v>
      </c>
      <c r="J90" s="118">
        <f>'Entrants Results'!J80</f>
        <v>0</v>
      </c>
      <c r="K90" s="118">
        <f>'Entrants Results'!K80</f>
        <v>0</v>
      </c>
      <c r="L90" s="118">
        <f>'Entrants Results'!L80</f>
        <v>0</v>
      </c>
      <c r="M90" s="134"/>
      <c r="N90" s="118">
        <f t="shared" si="2"/>
        <v>0</v>
      </c>
      <c r="O90" s="134"/>
      <c r="P90" s="118">
        <f>IF(COUNT(D90:L90)&gt;4,SUM(LARGE(D90:L90,{1,2,3,4,5})),SUM(D90:L90))</f>
        <v>0</v>
      </c>
      <c r="Q90" s="134"/>
      <c r="R90" s="118">
        <f>COUNTA('Entrants Results'!D80:L80)</f>
        <v>0</v>
      </c>
      <c r="S90" s="134"/>
      <c r="T90" s="118">
        <f>IF(COUNTA('Entrants Results'!D80:L80)&gt;5,5,COUNTA('Entrants Results'!D80:L80))</f>
        <v>0</v>
      </c>
    </row>
    <row r="91" spans="1:20" ht="15.75" customHeight="1" x14ac:dyDescent="0.35">
      <c r="A91" s="120">
        <v>88</v>
      </c>
      <c r="B91" s="107" t="str">
        <f>'Entrants Results'!B82</f>
        <v>Rebekah Ingham</v>
      </c>
      <c r="C91" s="108" t="str">
        <f>'Entrants Results'!C82</f>
        <v>Interpath Advisory</v>
      </c>
      <c r="D91" s="118">
        <f>'Entrants Results'!D82</f>
        <v>0</v>
      </c>
      <c r="E91" s="118">
        <f>'Entrants Results'!E82</f>
        <v>0</v>
      </c>
      <c r="F91" s="118">
        <f>'Entrants Results'!F82</f>
        <v>0</v>
      </c>
      <c r="G91" s="118">
        <f>'Entrants Results'!G82</f>
        <v>0</v>
      </c>
      <c r="H91" s="118">
        <f>'Entrants Results'!H82</f>
        <v>0</v>
      </c>
      <c r="I91" s="118">
        <f>'Entrants Results'!I82</f>
        <v>0</v>
      </c>
      <c r="J91" s="118">
        <f>'Entrants Results'!J82</f>
        <v>0</v>
      </c>
      <c r="K91" s="118">
        <f>'Entrants Results'!K82</f>
        <v>0</v>
      </c>
      <c r="L91" s="118">
        <f>'Entrants Results'!L82</f>
        <v>0</v>
      </c>
      <c r="M91" s="134"/>
      <c r="N91" s="118">
        <f t="shared" si="2"/>
        <v>0</v>
      </c>
      <c r="O91" s="134"/>
      <c r="P91" s="118">
        <f>IF(COUNT(D91:L91)&gt;4,SUM(LARGE(D91:L91,{1,2,3,4,5})),SUM(D91:L91))</f>
        <v>0</v>
      </c>
      <c r="Q91" s="134"/>
      <c r="R91" s="118">
        <f>COUNTA('Entrants Results'!D82:L82)</f>
        <v>0</v>
      </c>
      <c r="S91" s="134"/>
      <c r="T91" s="118">
        <f>IF(COUNTA('Entrants Results'!D82:L82)&gt;5,5,COUNTA('Entrants Results'!D82:L82))</f>
        <v>0</v>
      </c>
    </row>
    <row r="92" spans="1:20" ht="15.75" customHeight="1" x14ac:dyDescent="0.35">
      <c r="A92" s="120">
        <v>89</v>
      </c>
      <c r="B92" s="107" t="str">
        <f>'Entrants Results'!B83</f>
        <v>Rik Heap</v>
      </c>
      <c r="C92" s="108" t="str">
        <f>'Entrants Results'!C83</f>
        <v>Leonard Curtis</v>
      </c>
      <c r="D92" s="118">
        <f>'Entrants Results'!D83</f>
        <v>0</v>
      </c>
      <c r="E92" s="118">
        <f>'Entrants Results'!E83</f>
        <v>0</v>
      </c>
      <c r="F92" s="118">
        <f>'Entrants Results'!F83</f>
        <v>0</v>
      </c>
      <c r="G92" s="118">
        <f>'Entrants Results'!G83</f>
        <v>0</v>
      </c>
      <c r="H92" s="118">
        <f>'Entrants Results'!H83</f>
        <v>0</v>
      </c>
      <c r="I92" s="118">
        <f>'Entrants Results'!I83</f>
        <v>0</v>
      </c>
      <c r="J92" s="118">
        <f>'Entrants Results'!J83</f>
        <v>0</v>
      </c>
      <c r="K92" s="118">
        <f>'Entrants Results'!K83</f>
        <v>0</v>
      </c>
      <c r="L92" s="118">
        <f>'Entrants Results'!L83</f>
        <v>0</v>
      </c>
      <c r="M92" s="134"/>
      <c r="N92" s="118">
        <f t="shared" si="2"/>
        <v>0</v>
      </c>
      <c r="O92" s="134"/>
      <c r="P92" s="118">
        <f>IF(COUNT(D92:L92)&gt;4,SUM(LARGE(D92:L92,{1,2,3,4,5})),SUM(D92:L92))</f>
        <v>0</v>
      </c>
      <c r="Q92" s="134"/>
      <c r="R92" s="118">
        <f>COUNTA('Entrants Results'!D83:L83)</f>
        <v>0</v>
      </c>
      <c r="S92" s="134"/>
      <c r="T92" s="118">
        <f>IF(COUNTA('Entrants Results'!D83:L83)&gt;5,5,COUNTA('Entrants Results'!D83:L83))</f>
        <v>0</v>
      </c>
    </row>
    <row r="93" spans="1:20" ht="15.75" customHeight="1" x14ac:dyDescent="0.35">
      <c r="A93" s="120">
        <v>90</v>
      </c>
      <c r="B93" s="107" t="str">
        <f>'Entrants Results'!B85</f>
        <v>Rory Hyde</v>
      </c>
      <c r="C93" s="108" t="str">
        <f>'Entrants Results'!C85</f>
        <v>Azets</v>
      </c>
      <c r="D93" s="118">
        <f>'Entrants Results'!D85</f>
        <v>0</v>
      </c>
      <c r="E93" s="118">
        <f>'Entrants Results'!E85</f>
        <v>0</v>
      </c>
      <c r="F93" s="118">
        <f>'Entrants Results'!F85</f>
        <v>0</v>
      </c>
      <c r="G93" s="118">
        <f>'Entrants Results'!G85</f>
        <v>0</v>
      </c>
      <c r="H93" s="118">
        <f>'Entrants Results'!H85</f>
        <v>0</v>
      </c>
      <c r="I93" s="118">
        <f>'Entrants Results'!I85</f>
        <v>0</v>
      </c>
      <c r="J93" s="118">
        <f>'Entrants Results'!J85</f>
        <v>0</v>
      </c>
      <c r="K93" s="118">
        <f>'Entrants Results'!K85</f>
        <v>0</v>
      </c>
      <c r="L93" s="118">
        <f>'Entrants Results'!L85</f>
        <v>0</v>
      </c>
      <c r="M93" s="134"/>
      <c r="N93" s="118">
        <f t="shared" si="2"/>
        <v>0</v>
      </c>
      <c r="O93" s="134"/>
      <c r="P93" s="118">
        <f>IF(COUNT(D93:L93)&gt;4,SUM(LARGE(D93:L93,{1,2,3,4,5})),SUM(D93:L93))</f>
        <v>0</v>
      </c>
      <c r="Q93" s="134"/>
      <c r="R93" s="118">
        <f>COUNTA('Entrants Results'!D85:L85)</f>
        <v>0</v>
      </c>
      <c r="S93" s="134"/>
      <c r="T93" s="118">
        <f>IF(COUNTA('Entrants Results'!D85:L85)&gt;5,5,COUNTA('Entrants Results'!D85:L85))</f>
        <v>0</v>
      </c>
    </row>
    <row r="94" spans="1:20" ht="15.75" customHeight="1" x14ac:dyDescent="0.35">
      <c r="A94" s="120">
        <v>91</v>
      </c>
      <c r="B94" s="107" t="str">
        <f>'Entrants Results'!B86</f>
        <v>Ruj Dev</v>
      </c>
      <c r="C94" s="108" t="str">
        <f>'Entrants Results'!C86</f>
        <v>Mills &amp; Reeve</v>
      </c>
      <c r="D94" s="118">
        <f>'Entrants Results'!D86</f>
        <v>0</v>
      </c>
      <c r="E94" s="118">
        <f>'Entrants Results'!E86</f>
        <v>0</v>
      </c>
      <c r="F94" s="118">
        <f>'Entrants Results'!F86</f>
        <v>0</v>
      </c>
      <c r="G94" s="118">
        <f>'Entrants Results'!G86</f>
        <v>0</v>
      </c>
      <c r="H94" s="118">
        <f>'Entrants Results'!H86</f>
        <v>0</v>
      </c>
      <c r="I94" s="118">
        <f>'Entrants Results'!I86</f>
        <v>0</v>
      </c>
      <c r="J94" s="118">
        <f>'Entrants Results'!J86</f>
        <v>0</v>
      </c>
      <c r="K94" s="118">
        <f>'Entrants Results'!K86</f>
        <v>0</v>
      </c>
      <c r="L94" s="118">
        <f>'Entrants Results'!L86</f>
        <v>0</v>
      </c>
      <c r="M94" s="134"/>
      <c r="N94" s="118">
        <f t="shared" si="2"/>
        <v>0</v>
      </c>
      <c r="O94" s="134"/>
      <c r="P94" s="118">
        <f>IF(COUNT(D94:L94)&gt;4,SUM(LARGE(D94:L94,{1,2,3,4,5})),SUM(D94:L94))</f>
        <v>0</v>
      </c>
      <c r="Q94" s="134"/>
      <c r="R94" s="118">
        <f>COUNTA('Entrants Results'!D86:L86)</f>
        <v>0</v>
      </c>
      <c r="S94" s="134"/>
      <c r="T94" s="118">
        <f>IF(COUNTA('Entrants Results'!D86:L86)&gt;5,5,COUNTA('Entrants Results'!D86:L86))</f>
        <v>0</v>
      </c>
    </row>
    <row r="95" spans="1:20" ht="15.75" customHeight="1" x14ac:dyDescent="0.35">
      <c r="A95" s="120">
        <v>92</v>
      </c>
      <c r="B95" s="107" t="str">
        <f>'Entrants Results'!B87</f>
        <v>Ryan Donnelly</v>
      </c>
      <c r="C95" s="108" t="str">
        <f>'Entrants Results'!C87</f>
        <v>RSM</v>
      </c>
      <c r="D95" s="118">
        <f>'Entrants Results'!D87</f>
        <v>0</v>
      </c>
      <c r="E95" s="118">
        <f>'Entrants Results'!E87</f>
        <v>0</v>
      </c>
      <c r="F95" s="118">
        <f>'Entrants Results'!F87</f>
        <v>0</v>
      </c>
      <c r="G95" s="118">
        <f>'Entrants Results'!G87</f>
        <v>0</v>
      </c>
      <c r="H95" s="118">
        <f>'Entrants Results'!H87</f>
        <v>0</v>
      </c>
      <c r="I95" s="118">
        <f>'Entrants Results'!I87</f>
        <v>0</v>
      </c>
      <c r="J95" s="118">
        <f>'Entrants Results'!J87</f>
        <v>0</v>
      </c>
      <c r="K95" s="118">
        <f>'Entrants Results'!K87</f>
        <v>0</v>
      </c>
      <c r="L95" s="118">
        <f>'Entrants Results'!L87</f>
        <v>0</v>
      </c>
      <c r="M95" s="134"/>
      <c r="N95" s="118">
        <f t="shared" si="2"/>
        <v>0</v>
      </c>
      <c r="O95" s="134"/>
      <c r="P95" s="118">
        <f>IF(COUNT(D95:L95)&gt;4,SUM(LARGE(D95:L95,{1,2,3,4,5})),SUM(D95:L95))</f>
        <v>0</v>
      </c>
      <c r="Q95" s="134"/>
      <c r="R95" s="118">
        <f>COUNTA('Entrants Results'!D87:L87)</f>
        <v>0</v>
      </c>
      <c r="S95" s="134"/>
      <c r="T95" s="118">
        <f>IF(COUNTA('Entrants Results'!D87:L87)&gt;5,5,COUNTA('Entrants Results'!D87:L87))</f>
        <v>0</v>
      </c>
    </row>
    <row r="96" spans="1:20" ht="15.75" customHeight="1" x14ac:dyDescent="0.35">
      <c r="A96" s="120">
        <v>93</v>
      </c>
      <c r="B96" s="107" t="str">
        <f>'Entrants Results'!B88</f>
        <v>Sam Forshaw</v>
      </c>
      <c r="C96" s="108" t="str">
        <f>'Entrants Results'!C88</f>
        <v>Selina Finance</v>
      </c>
      <c r="D96" s="118">
        <f>'Entrants Results'!D88</f>
        <v>0</v>
      </c>
      <c r="E96" s="118">
        <f>'Entrants Results'!E88</f>
        <v>0</v>
      </c>
      <c r="F96" s="118">
        <f>'Entrants Results'!F88</f>
        <v>0</v>
      </c>
      <c r="G96" s="118">
        <f>'Entrants Results'!G88</f>
        <v>0</v>
      </c>
      <c r="H96" s="118">
        <f>'Entrants Results'!H88</f>
        <v>0</v>
      </c>
      <c r="I96" s="118">
        <f>'Entrants Results'!I88</f>
        <v>0</v>
      </c>
      <c r="J96" s="118">
        <f>'Entrants Results'!J88</f>
        <v>0</v>
      </c>
      <c r="K96" s="118">
        <f>'Entrants Results'!K88</f>
        <v>0</v>
      </c>
      <c r="L96" s="118">
        <f>'Entrants Results'!L88</f>
        <v>0</v>
      </c>
      <c r="M96" s="134"/>
      <c r="N96" s="118">
        <f t="shared" si="2"/>
        <v>0</v>
      </c>
      <c r="O96" s="134"/>
      <c r="P96" s="118">
        <f>IF(COUNT(D96:L96)&gt;4,SUM(LARGE(D96:L96,{1,2,3,4,5})),SUM(D96:L96))</f>
        <v>0</v>
      </c>
      <c r="Q96" s="134"/>
      <c r="R96" s="118">
        <f>COUNTA('Entrants Results'!D88:L88)</f>
        <v>0</v>
      </c>
      <c r="S96" s="134"/>
      <c r="T96" s="118">
        <f>IF(COUNTA('Entrants Results'!D88:L88)&gt;5,5,COUNTA('Entrants Results'!D88:L88))</f>
        <v>0</v>
      </c>
    </row>
    <row r="97" spans="1:20" ht="15.75" customHeight="1" x14ac:dyDescent="0.35">
      <c r="A97" s="120">
        <v>94</v>
      </c>
      <c r="B97" s="107" t="str">
        <f>'Entrants Results'!B89</f>
        <v>Sam Roden</v>
      </c>
      <c r="C97" s="108" t="str">
        <f>'Entrants Results'!C89</f>
        <v>HSBC</v>
      </c>
      <c r="D97" s="118">
        <f>'Entrants Results'!D89</f>
        <v>0</v>
      </c>
      <c r="E97" s="118">
        <f>'Entrants Results'!E89</f>
        <v>0</v>
      </c>
      <c r="F97" s="118">
        <f>'Entrants Results'!F89</f>
        <v>0</v>
      </c>
      <c r="G97" s="118">
        <f>'Entrants Results'!G89</f>
        <v>0</v>
      </c>
      <c r="H97" s="118">
        <f>'Entrants Results'!H89</f>
        <v>0</v>
      </c>
      <c r="I97" s="118">
        <f>'Entrants Results'!I89</f>
        <v>0</v>
      </c>
      <c r="J97" s="118">
        <f>'Entrants Results'!J89</f>
        <v>0</v>
      </c>
      <c r="K97" s="118">
        <f>'Entrants Results'!K89</f>
        <v>0</v>
      </c>
      <c r="L97" s="118">
        <f>'Entrants Results'!L89</f>
        <v>0</v>
      </c>
      <c r="M97" s="134"/>
      <c r="N97" s="118">
        <f t="shared" si="2"/>
        <v>0</v>
      </c>
      <c r="O97" s="134"/>
      <c r="P97" s="118">
        <f>IF(COUNT(D97:L97)&gt;4,SUM(LARGE(D97:L97,{1,2,3,4,5})),SUM(D97:L97))</f>
        <v>0</v>
      </c>
      <c r="Q97" s="134"/>
      <c r="R97" s="118">
        <f>COUNTA('Entrants Results'!D89:L89)</f>
        <v>0</v>
      </c>
      <c r="S97" s="134"/>
      <c r="T97" s="118">
        <f>IF(COUNTA('Entrants Results'!D89:L89)&gt;5,5,COUNTA('Entrants Results'!D89:L89))</f>
        <v>0</v>
      </c>
    </row>
    <row r="98" spans="1:20" ht="15.75" customHeight="1" x14ac:dyDescent="0.35">
      <c r="A98" s="120">
        <v>95</v>
      </c>
      <c r="B98" s="107" t="str">
        <f>'Entrants Results'!B90</f>
        <v>Sam Vincent</v>
      </c>
      <c r="C98" s="108" t="str">
        <f>'Entrants Results'!C90</f>
        <v>Castlefield Recruitment</v>
      </c>
      <c r="D98" s="118">
        <f>'Entrants Results'!D90</f>
        <v>0</v>
      </c>
      <c r="E98" s="118">
        <f>'Entrants Results'!E90</f>
        <v>0</v>
      </c>
      <c r="F98" s="118">
        <f>'Entrants Results'!F90</f>
        <v>0</v>
      </c>
      <c r="G98" s="118">
        <f>'Entrants Results'!G90</f>
        <v>0</v>
      </c>
      <c r="H98" s="118">
        <f>'Entrants Results'!H90</f>
        <v>0</v>
      </c>
      <c r="I98" s="118">
        <f>'Entrants Results'!I90</f>
        <v>0</v>
      </c>
      <c r="J98" s="118">
        <f>'Entrants Results'!J90</f>
        <v>0</v>
      </c>
      <c r="K98" s="118">
        <f>'Entrants Results'!K90</f>
        <v>0</v>
      </c>
      <c r="L98" s="118">
        <f>'Entrants Results'!L90</f>
        <v>0</v>
      </c>
      <c r="M98" s="134"/>
      <c r="N98" s="118">
        <f t="shared" si="2"/>
        <v>0</v>
      </c>
      <c r="O98" s="134"/>
      <c r="P98" s="118">
        <f>IF(COUNT(D98:L98)&gt;4,SUM(LARGE(D98:L98,{1,2,3,4,5})),SUM(D98:L98))</f>
        <v>0</v>
      </c>
      <c r="Q98" s="134"/>
      <c r="R98" s="118">
        <f>COUNTA('Entrants Results'!D90:L90)</f>
        <v>0</v>
      </c>
      <c r="S98" s="134"/>
      <c r="T98" s="118">
        <f>IF(COUNTA('Entrants Results'!D90:L90)&gt;5,5,COUNTA('Entrants Results'!D90:L90))</f>
        <v>0</v>
      </c>
    </row>
    <row r="99" spans="1:20" ht="15.75" customHeight="1" x14ac:dyDescent="0.35">
      <c r="A99" s="120">
        <v>96</v>
      </c>
      <c r="B99" s="107" t="str">
        <f>'Entrants Results'!B92</f>
        <v>Sean Thomson</v>
      </c>
      <c r="C99" s="108" t="str">
        <f>'Entrants Results'!C92</f>
        <v>Ultimate Finance Group</v>
      </c>
      <c r="D99" s="118">
        <f>'Entrants Results'!D92</f>
        <v>0</v>
      </c>
      <c r="E99" s="118">
        <f>'Entrants Results'!E92</f>
        <v>0</v>
      </c>
      <c r="F99" s="118">
        <f>'Entrants Results'!F92</f>
        <v>0</v>
      </c>
      <c r="G99" s="118">
        <f>'Entrants Results'!G92</f>
        <v>0</v>
      </c>
      <c r="H99" s="118">
        <f>'Entrants Results'!H92</f>
        <v>0</v>
      </c>
      <c r="I99" s="118">
        <f>'Entrants Results'!I92</f>
        <v>0</v>
      </c>
      <c r="J99" s="118">
        <f>'Entrants Results'!J92</f>
        <v>0</v>
      </c>
      <c r="K99" s="118">
        <f>'Entrants Results'!K92</f>
        <v>0</v>
      </c>
      <c r="L99" s="118">
        <f>'Entrants Results'!L92</f>
        <v>0</v>
      </c>
      <c r="M99" s="134"/>
      <c r="N99" s="118">
        <f t="shared" si="2"/>
        <v>0</v>
      </c>
      <c r="O99" s="134"/>
      <c r="P99" s="118">
        <f>IF(COUNT(D99:L99)&gt;4,SUM(LARGE(D99:L99,{1,2,3,4,5})),SUM(D99:L99))</f>
        <v>0</v>
      </c>
      <c r="Q99" s="134"/>
      <c r="R99" s="118">
        <f>COUNTA('Entrants Results'!D92:L92)</f>
        <v>0</v>
      </c>
      <c r="S99" s="134"/>
      <c r="T99" s="118">
        <f>IF(COUNTA('Entrants Results'!D92:L92)&gt;5,5,COUNTA('Entrants Results'!D92:L92))</f>
        <v>0</v>
      </c>
    </row>
    <row r="100" spans="1:20" ht="15.75" customHeight="1" x14ac:dyDescent="0.35">
      <c r="A100" s="120">
        <v>97</v>
      </c>
      <c r="B100" s="107" t="str">
        <f>'Entrants Results'!B95</f>
        <v>Stanley Stephens</v>
      </c>
      <c r="C100" s="108" t="str">
        <f>'Entrants Results'!C95</f>
        <v>Kuit Steinart Levy</v>
      </c>
      <c r="D100" s="118">
        <f>'Entrants Results'!D95</f>
        <v>0</v>
      </c>
      <c r="E100" s="118">
        <f>'Entrants Results'!E95</f>
        <v>0</v>
      </c>
      <c r="F100" s="118">
        <f>'Entrants Results'!F95</f>
        <v>0</v>
      </c>
      <c r="G100" s="118">
        <f>'Entrants Results'!G95</f>
        <v>0</v>
      </c>
      <c r="H100" s="118">
        <f>'Entrants Results'!H95</f>
        <v>0</v>
      </c>
      <c r="I100" s="118">
        <f>'Entrants Results'!I95</f>
        <v>0</v>
      </c>
      <c r="J100" s="118">
        <f>'Entrants Results'!J95</f>
        <v>0</v>
      </c>
      <c r="K100" s="118">
        <f>'Entrants Results'!K95</f>
        <v>0</v>
      </c>
      <c r="L100" s="118">
        <f>'Entrants Results'!L95</f>
        <v>0</v>
      </c>
      <c r="M100" s="134"/>
      <c r="N100" s="118">
        <f t="shared" si="2"/>
        <v>0</v>
      </c>
      <c r="O100" s="134"/>
      <c r="P100" s="118">
        <f>IF(COUNT(D100:L100)&gt;4,SUM(LARGE(D100:L100,{1,2,3,4,5})),SUM(D100:L100))</f>
        <v>0</v>
      </c>
      <c r="Q100" s="134"/>
      <c r="R100" s="118">
        <f>COUNTA('Entrants Results'!D95:L95)</f>
        <v>0</v>
      </c>
      <c r="S100" s="134"/>
      <c r="T100" s="118">
        <f>IF(COUNTA('Entrants Results'!D95:L95)&gt;5,5,COUNTA('Entrants Results'!D95:L95))</f>
        <v>0</v>
      </c>
    </row>
    <row r="101" spans="1:20" ht="15.75" customHeight="1" x14ac:dyDescent="0.35">
      <c r="A101" s="120">
        <v>98</v>
      </c>
      <c r="B101" s="107" t="str">
        <f>'Entrants Results'!B97</f>
        <v>Stephen Wright</v>
      </c>
      <c r="C101" s="107" t="str">
        <f>'Entrants Results'!C97</f>
        <v>HSBC</v>
      </c>
      <c r="D101" s="118">
        <f>'Entrants Results'!D97</f>
        <v>0</v>
      </c>
      <c r="E101" s="118">
        <f>'Entrants Results'!E97</f>
        <v>0</v>
      </c>
      <c r="F101" s="118">
        <f>'Entrants Results'!F97</f>
        <v>0</v>
      </c>
      <c r="G101" s="118">
        <f>'Entrants Results'!G97</f>
        <v>0</v>
      </c>
      <c r="H101" s="118">
        <f>'Entrants Results'!H97</f>
        <v>0</v>
      </c>
      <c r="I101" s="118">
        <f>'Entrants Results'!I97</f>
        <v>0</v>
      </c>
      <c r="J101" s="118">
        <f>'Entrants Results'!J97</f>
        <v>0</v>
      </c>
      <c r="K101" s="118">
        <f>'Entrants Results'!K97</f>
        <v>0</v>
      </c>
      <c r="L101" s="118">
        <f>'Entrants Results'!L97</f>
        <v>0</v>
      </c>
      <c r="M101" s="134"/>
      <c r="N101" s="118">
        <f t="shared" si="2"/>
        <v>0</v>
      </c>
      <c r="O101" s="134"/>
      <c r="P101" s="118">
        <f>IF(COUNT(D101:L101)&gt;4,SUM(LARGE(D101:L101,{1,2,3,4,5})),SUM(D101:L101))</f>
        <v>0</v>
      </c>
      <c r="Q101" s="134"/>
      <c r="R101" s="118">
        <f>COUNTA('Entrants Results'!D97:L97)</f>
        <v>0</v>
      </c>
      <c r="S101" s="134"/>
      <c r="T101" s="118">
        <f>IF(COUNTA('Entrants Results'!D97:L97)&gt;5,5,COUNTA('Entrants Results'!D97:L97))</f>
        <v>0</v>
      </c>
    </row>
    <row r="102" spans="1:20" ht="15.75" customHeight="1" x14ac:dyDescent="0.35">
      <c r="A102" s="120">
        <v>99</v>
      </c>
      <c r="B102" s="107" t="str">
        <f>'Entrants Results'!B100</f>
        <v>Stewart Haworth</v>
      </c>
      <c r="C102" s="108" t="str">
        <f>'Entrants Results'!C100</f>
        <v>OakNorth Bank</v>
      </c>
      <c r="D102" s="118">
        <f>'Entrants Results'!D100</f>
        <v>0</v>
      </c>
      <c r="E102" s="118">
        <f>'Entrants Results'!E100</f>
        <v>0</v>
      </c>
      <c r="F102" s="118">
        <f>'Entrants Results'!F100</f>
        <v>0</v>
      </c>
      <c r="G102" s="118">
        <f>'Entrants Results'!G100</f>
        <v>0</v>
      </c>
      <c r="H102" s="118">
        <f>'Entrants Results'!H100</f>
        <v>0</v>
      </c>
      <c r="I102" s="118">
        <f>'Entrants Results'!I100</f>
        <v>0</v>
      </c>
      <c r="J102" s="118">
        <f>'Entrants Results'!J100</f>
        <v>0</v>
      </c>
      <c r="K102" s="118">
        <f>'Entrants Results'!K100</f>
        <v>0</v>
      </c>
      <c r="L102" s="118">
        <f>'Entrants Results'!L100</f>
        <v>0</v>
      </c>
      <c r="M102" s="134"/>
      <c r="N102" s="118">
        <f t="shared" si="2"/>
        <v>0</v>
      </c>
      <c r="O102" s="134"/>
      <c r="P102" s="118">
        <f>IF(COUNT(D102:L102)&gt;4,SUM(LARGE(D102:L102,{1,2,3,4,5})),SUM(D102:L102))</f>
        <v>0</v>
      </c>
      <c r="Q102" s="134"/>
      <c r="R102" s="118">
        <f>COUNTA('Entrants Results'!D100:L100)</f>
        <v>0</v>
      </c>
      <c r="S102" s="134"/>
      <c r="T102" s="118">
        <f>IF(COUNTA('Entrants Results'!D100:L100)&gt;5,5,COUNTA('Entrants Results'!D100:L100))</f>
        <v>0</v>
      </c>
    </row>
    <row r="103" spans="1:20" ht="15.75" customHeight="1" x14ac:dyDescent="0.35">
      <c r="A103" s="120">
        <v>100</v>
      </c>
      <c r="B103" s="107" t="str">
        <f>'Entrants Results'!B103</f>
        <v>Will Holroyd</v>
      </c>
      <c r="C103" s="107" t="str">
        <f>'Entrants Results'!C103</f>
        <v>MC2</v>
      </c>
      <c r="D103" s="118">
        <f>'Entrants Results'!D103</f>
        <v>0</v>
      </c>
      <c r="E103" s="118">
        <f>'Entrants Results'!E103</f>
        <v>0</v>
      </c>
      <c r="F103" s="118">
        <f>'Entrants Results'!F103</f>
        <v>0</v>
      </c>
      <c r="G103" s="118">
        <f>'Entrants Results'!G103</f>
        <v>0</v>
      </c>
      <c r="H103" s="118">
        <f>'Entrants Results'!H103</f>
        <v>0</v>
      </c>
      <c r="I103" s="118">
        <f>'Entrants Results'!I103</f>
        <v>0</v>
      </c>
      <c r="J103" s="118">
        <f>'Entrants Results'!J103</f>
        <v>0</v>
      </c>
      <c r="K103" s="118">
        <f>'Entrants Results'!K103</f>
        <v>0</v>
      </c>
      <c r="L103" s="118">
        <f>'Entrants Results'!L103</f>
        <v>0</v>
      </c>
      <c r="M103" s="134"/>
      <c r="N103" s="118">
        <f t="shared" si="2"/>
        <v>0</v>
      </c>
      <c r="O103" s="134"/>
      <c r="P103" s="118">
        <f>IF(COUNT(D103:L103)&gt;4,SUM(LARGE(D103:L103,{1,2,3,4,5})),SUM(D103:L103))</f>
        <v>0</v>
      </c>
      <c r="Q103" s="134"/>
      <c r="R103" s="118">
        <f>COUNTA('Entrants Results'!D103:L103)</f>
        <v>0</v>
      </c>
      <c r="S103" s="134"/>
      <c r="T103" s="118">
        <f>IF(COUNTA('Entrants Results'!D103:L103)&gt;5,5,COUNTA('Entrants Results'!D103:L103))</f>
        <v>0</v>
      </c>
    </row>
    <row r="104" spans="1:20" ht="15.75" customHeight="1" x14ac:dyDescent="0.35">
      <c r="A104" s="120">
        <v>101</v>
      </c>
      <c r="B104" s="107" t="str">
        <f>'Entrants Results'!B104</f>
        <v>Zoe Beaumont</v>
      </c>
      <c r="C104" s="107" t="str">
        <f>'Entrants Results'!C104</f>
        <v>Gallagher</v>
      </c>
      <c r="D104" s="118">
        <f>'Entrants Results'!D104</f>
        <v>0</v>
      </c>
      <c r="E104" s="118">
        <f>'Entrants Results'!E104</f>
        <v>0</v>
      </c>
      <c r="F104" s="118">
        <f>'Entrants Results'!F104</f>
        <v>0</v>
      </c>
      <c r="G104" s="118">
        <f>'Entrants Results'!G104</f>
        <v>0</v>
      </c>
      <c r="H104" s="118">
        <f>'Entrants Results'!H104</f>
        <v>0</v>
      </c>
      <c r="I104" s="118">
        <f>'Entrants Results'!I104</f>
        <v>0</v>
      </c>
      <c r="J104" s="118">
        <f>'Entrants Results'!J104</f>
        <v>0</v>
      </c>
      <c r="K104" s="118">
        <f>'Entrants Results'!K104</f>
        <v>0</v>
      </c>
      <c r="L104" s="118">
        <f>'Entrants Results'!L104</f>
        <v>0</v>
      </c>
      <c r="M104" s="134"/>
      <c r="N104" s="118">
        <f t="shared" si="2"/>
        <v>0</v>
      </c>
      <c r="O104" s="134"/>
      <c r="P104" s="118">
        <f>IF(COUNT(D104:L104)&gt;4,SUM(LARGE(D104:L104,{1,2,3,4,5})),SUM(D104:L104))</f>
        <v>0</v>
      </c>
      <c r="Q104" s="134"/>
      <c r="R104" s="118">
        <f>COUNTA('Entrants Results'!D104:L104)</f>
        <v>0</v>
      </c>
      <c r="S104" s="134"/>
      <c r="T104" s="118">
        <f>IF(COUNTA('Entrants Results'!D104:L104)&gt;5,5,COUNTA('Entrants Results'!D104:L104))</f>
        <v>0</v>
      </c>
    </row>
    <row r="105" spans="1:20" ht="15.75" customHeight="1" x14ac:dyDescent="0.35">
      <c r="A105" s="120"/>
      <c r="B105" s="107"/>
      <c r="C105" s="108"/>
      <c r="D105" s="118"/>
      <c r="E105" s="118"/>
      <c r="F105" s="118"/>
      <c r="G105" s="118"/>
      <c r="H105" s="118"/>
      <c r="I105" s="118"/>
      <c r="J105" s="118"/>
      <c r="K105" s="118"/>
      <c r="L105" s="118"/>
      <c r="M105" s="134"/>
      <c r="N105" s="118"/>
      <c r="O105" s="134"/>
      <c r="P105" s="118"/>
      <c r="Q105" s="134"/>
      <c r="R105" s="118"/>
      <c r="S105" s="134"/>
      <c r="T105" s="118"/>
    </row>
    <row r="106" spans="1:20" ht="15.75" customHeight="1" x14ac:dyDescent="0.35"/>
    <row r="107" spans="1:20" ht="15.75" customHeight="1" x14ac:dyDescent="0.35"/>
    <row r="108" spans="1:20" ht="15.75" customHeight="1" x14ac:dyDescent="0.35"/>
    <row r="109" spans="1:20" ht="15.75" customHeight="1" x14ac:dyDescent="0.35"/>
    <row r="110" spans="1:20" ht="15.75" customHeight="1" x14ac:dyDescent="0.35"/>
    <row r="111" spans="1:20" ht="15.75" customHeight="1" x14ac:dyDescent="0.35"/>
    <row r="112" spans="1:20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</sheetData>
  <sortState xmlns:xlrd2="http://schemas.microsoft.com/office/spreadsheetml/2017/richdata2" ref="B4:T104">
    <sortCondition descending="1" ref="P4:P104"/>
    <sortCondition descending="1" ref="N4:N104"/>
    <sortCondition ref="B4:B104"/>
  </sortState>
  <pageMargins left="0.7" right="0.7" top="0.75" bottom="0.7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13"/>
  <sheetViews>
    <sheetView workbookViewId="0">
      <selection activeCell="A3" sqref="A3:I11"/>
    </sheetView>
  </sheetViews>
  <sheetFormatPr defaultColWidth="14.36328125" defaultRowHeight="15" customHeight="1" x14ac:dyDescent="0.35"/>
  <cols>
    <col min="1" max="1" width="9.1796875" style="26" customWidth="1"/>
    <col min="2" max="4" width="18.54296875" style="47" customWidth="1"/>
    <col min="5" max="5" width="8.36328125" style="26" customWidth="1"/>
    <col min="6" max="6" width="8.81640625" style="26" customWidth="1"/>
    <col min="7" max="7" width="8.54296875" style="59" customWidth="1"/>
    <col min="8" max="8" width="7" style="26" customWidth="1"/>
    <col min="9" max="9" width="3.36328125" style="26" customWidth="1"/>
    <col min="10" max="16384" width="14.36328125" style="26"/>
  </cols>
  <sheetData>
    <row r="1" spans="1:11" ht="14.5" x14ac:dyDescent="0.35">
      <c r="A1" s="21" t="s">
        <v>205</v>
      </c>
      <c r="B1" s="22"/>
      <c r="C1" s="22"/>
      <c r="D1" s="22"/>
      <c r="E1" s="25"/>
      <c r="F1" s="25"/>
      <c r="G1" s="48"/>
      <c r="H1" s="25"/>
      <c r="I1" s="25"/>
      <c r="J1" s="25"/>
    </row>
    <row r="2" spans="1:11" ht="14.5" x14ac:dyDescent="0.35">
      <c r="A2" s="25"/>
      <c r="B2" s="22"/>
      <c r="C2" s="22"/>
      <c r="D2" s="22"/>
      <c r="E2" s="25"/>
      <c r="F2" s="25"/>
      <c r="G2" s="48"/>
      <c r="H2" s="25"/>
      <c r="I2" s="25"/>
      <c r="J2" s="25"/>
    </row>
    <row r="3" spans="1:11" ht="29" x14ac:dyDescent="0.35">
      <c r="A3" s="31" t="s">
        <v>17</v>
      </c>
      <c r="B3" s="28" t="s">
        <v>1</v>
      </c>
      <c r="C3" s="28" t="s">
        <v>2</v>
      </c>
      <c r="D3" s="28" t="s">
        <v>12</v>
      </c>
      <c r="E3" s="31" t="s">
        <v>18</v>
      </c>
      <c r="F3" s="29" t="s">
        <v>19</v>
      </c>
      <c r="G3" s="49" t="s">
        <v>66</v>
      </c>
      <c r="H3" s="31" t="s">
        <v>20</v>
      </c>
      <c r="I3" s="32"/>
      <c r="J3" s="25"/>
      <c r="K3" s="50"/>
    </row>
    <row r="4" spans="1:11" ht="14.5" x14ac:dyDescent="0.35">
      <c r="A4" s="43">
        <v>1</v>
      </c>
      <c r="B4" s="34" t="s">
        <v>34</v>
      </c>
      <c r="C4" s="34" t="s">
        <v>59</v>
      </c>
      <c r="D4" s="34"/>
      <c r="E4" s="36">
        <v>6</v>
      </c>
      <c r="F4" s="37">
        <v>6</v>
      </c>
      <c r="G4" s="39">
        <v>3.9780092592592596E-2</v>
      </c>
      <c r="H4" s="40">
        <v>20</v>
      </c>
      <c r="I4" s="52" t="s">
        <v>257</v>
      </c>
      <c r="J4" s="53" t="s">
        <v>291</v>
      </c>
      <c r="K4" s="54"/>
    </row>
    <row r="5" spans="1:11" ht="14.5" x14ac:dyDescent="0.35">
      <c r="A5" s="43">
        <v>2</v>
      </c>
      <c r="B5" s="34" t="s">
        <v>39</v>
      </c>
      <c r="C5" s="34" t="s">
        <v>199</v>
      </c>
      <c r="D5" s="34" t="s">
        <v>248</v>
      </c>
      <c r="E5" s="36" t="s">
        <v>292</v>
      </c>
      <c r="F5" s="37" t="s">
        <v>292</v>
      </c>
      <c r="G5" s="39">
        <v>4.2372685185185187E-2</v>
      </c>
      <c r="H5" s="43">
        <v>19</v>
      </c>
      <c r="I5" s="52"/>
      <c r="J5" s="53"/>
      <c r="K5" s="54"/>
    </row>
    <row r="6" spans="1:11" ht="14.5" x14ac:dyDescent="0.35">
      <c r="A6" s="43">
        <v>3</v>
      </c>
      <c r="B6" s="34" t="s">
        <v>65</v>
      </c>
      <c r="C6" s="34" t="s">
        <v>60</v>
      </c>
      <c r="D6" s="34"/>
      <c r="E6" s="36">
        <v>44</v>
      </c>
      <c r="F6" s="37">
        <v>38</v>
      </c>
      <c r="G6" s="39">
        <v>4.7407407407407405E-2</v>
      </c>
      <c r="H6" s="43">
        <v>18</v>
      </c>
      <c r="I6" s="52"/>
      <c r="J6" s="53"/>
      <c r="K6" s="54"/>
    </row>
    <row r="7" spans="1:11" ht="14.5" x14ac:dyDescent="0.35">
      <c r="A7" s="43">
        <v>4</v>
      </c>
      <c r="B7" s="34" t="s">
        <v>225</v>
      </c>
      <c r="C7" s="34" t="s">
        <v>226</v>
      </c>
      <c r="D7" s="34" t="s">
        <v>243</v>
      </c>
      <c r="E7" s="36">
        <v>201</v>
      </c>
      <c r="F7" s="37">
        <v>52</v>
      </c>
      <c r="G7" s="39">
        <v>5.9062499999999997E-2</v>
      </c>
      <c r="H7" s="40">
        <v>17</v>
      </c>
      <c r="I7" s="52"/>
      <c r="J7" s="53"/>
      <c r="K7" s="54"/>
    </row>
    <row r="8" spans="1:11" ht="14.5" x14ac:dyDescent="0.35">
      <c r="A8" s="43">
        <v>5</v>
      </c>
      <c r="B8" s="34" t="s">
        <v>8</v>
      </c>
      <c r="C8" s="34" t="s">
        <v>95</v>
      </c>
      <c r="D8" s="34" t="s">
        <v>249</v>
      </c>
      <c r="E8" s="36">
        <v>64</v>
      </c>
      <c r="F8" s="37">
        <v>54</v>
      </c>
      <c r="G8" s="39">
        <v>4.9618055555555554E-2</v>
      </c>
      <c r="H8" s="43">
        <v>16</v>
      </c>
      <c r="I8" s="52"/>
      <c r="J8" s="53"/>
      <c r="K8" s="54"/>
    </row>
    <row r="9" spans="1:11" ht="14.5" x14ac:dyDescent="0.35">
      <c r="A9" s="43">
        <v>6</v>
      </c>
      <c r="B9" s="34" t="s">
        <v>193</v>
      </c>
      <c r="C9" s="34" t="s">
        <v>184</v>
      </c>
      <c r="D9" s="34" t="s">
        <v>241</v>
      </c>
      <c r="E9" s="36">
        <v>74</v>
      </c>
      <c r="F9" s="37">
        <v>63</v>
      </c>
      <c r="G9" s="39">
        <v>5.0185185185185187E-2</v>
      </c>
      <c r="H9" s="43">
        <v>15</v>
      </c>
      <c r="I9" s="52"/>
      <c r="J9" s="53"/>
      <c r="K9" s="54"/>
    </row>
    <row r="10" spans="1:11" ht="14.5" x14ac:dyDescent="0.35">
      <c r="A10" s="43">
        <v>7</v>
      </c>
      <c r="B10" s="34" t="s">
        <v>213</v>
      </c>
      <c r="C10" s="34" t="s">
        <v>108</v>
      </c>
      <c r="D10" s="34" t="s">
        <v>283</v>
      </c>
      <c r="E10" s="36">
        <v>257</v>
      </c>
      <c r="F10" s="37">
        <v>66</v>
      </c>
      <c r="G10" s="39">
        <v>6.2604166666666669E-2</v>
      </c>
      <c r="H10" s="40">
        <v>14</v>
      </c>
      <c r="I10" s="52"/>
      <c r="J10" s="53"/>
      <c r="K10" s="54"/>
    </row>
    <row r="11" spans="1:11" ht="14.5" x14ac:dyDescent="0.35">
      <c r="A11" s="43">
        <v>8</v>
      </c>
      <c r="B11" s="34" t="s">
        <v>9</v>
      </c>
      <c r="C11" s="34" t="s">
        <v>184</v>
      </c>
      <c r="D11" s="34" t="s">
        <v>241</v>
      </c>
      <c r="E11" s="36">
        <v>82</v>
      </c>
      <c r="F11" s="37">
        <v>69</v>
      </c>
      <c r="G11" s="39">
        <v>5.0972222222222224E-2</v>
      </c>
      <c r="H11" s="43">
        <v>13</v>
      </c>
      <c r="I11" s="52" t="s">
        <v>257</v>
      </c>
      <c r="J11" s="53"/>
      <c r="K11" s="54"/>
    </row>
    <row r="12" spans="1:11" ht="14.5" x14ac:dyDescent="0.35">
      <c r="A12" s="43">
        <v>9</v>
      </c>
      <c r="B12" s="34"/>
      <c r="C12" s="34"/>
      <c r="D12" s="34"/>
      <c r="E12" s="36"/>
      <c r="F12" s="37"/>
      <c r="G12" s="39"/>
      <c r="H12" s="43">
        <v>12</v>
      </c>
      <c r="I12" s="52"/>
      <c r="J12" s="53"/>
      <c r="K12" s="54"/>
    </row>
    <row r="13" spans="1:11" ht="14.5" x14ac:dyDescent="0.35">
      <c r="A13" s="43">
        <v>10</v>
      </c>
      <c r="B13" s="34"/>
      <c r="C13" s="34"/>
      <c r="D13" s="34"/>
      <c r="E13" s="36"/>
      <c r="F13" s="37"/>
      <c r="G13" s="39"/>
      <c r="H13" s="40">
        <v>11</v>
      </c>
      <c r="I13" s="52"/>
      <c r="J13" s="53"/>
      <c r="K13" s="54"/>
    </row>
    <row r="14" spans="1:11" ht="14.5" x14ac:dyDescent="0.35">
      <c r="A14" s="43">
        <v>11</v>
      </c>
      <c r="B14" s="34"/>
      <c r="C14" s="34"/>
      <c r="D14" s="34"/>
      <c r="E14" s="36"/>
      <c r="F14" s="37"/>
      <c r="G14" s="39"/>
      <c r="H14" s="43">
        <v>10</v>
      </c>
      <c r="I14" s="52"/>
      <c r="J14" s="53"/>
      <c r="K14" s="54"/>
    </row>
    <row r="15" spans="1:11" ht="14.5" x14ac:dyDescent="0.35">
      <c r="A15" s="43">
        <v>12</v>
      </c>
      <c r="B15" s="34"/>
      <c r="C15" s="34"/>
      <c r="D15" s="34"/>
      <c r="E15" s="36"/>
      <c r="F15" s="37"/>
      <c r="G15" s="39"/>
      <c r="H15" s="43">
        <v>9</v>
      </c>
      <c r="I15" s="52"/>
      <c r="J15" s="53"/>
      <c r="K15" s="54"/>
    </row>
    <row r="16" spans="1:11" ht="14.5" x14ac:dyDescent="0.35">
      <c r="A16" s="43">
        <v>13</v>
      </c>
      <c r="B16" s="34"/>
      <c r="C16" s="34"/>
      <c r="D16" s="34"/>
      <c r="E16" s="36"/>
      <c r="F16" s="37"/>
      <c r="G16" s="39"/>
      <c r="H16" s="40">
        <v>8</v>
      </c>
      <c r="I16" s="52"/>
      <c r="J16" s="53"/>
      <c r="K16" s="54"/>
    </row>
    <row r="17" spans="1:11" ht="14.5" x14ac:dyDescent="0.35">
      <c r="A17" s="43">
        <v>14</v>
      </c>
      <c r="B17" s="34"/>
      <c r="C17" s="34"/>
      <c r="D17" s="34"/>
      <c r="E17" s="36"/>
      <c r="F17" s="37"/>
      <c r="G17" s="39"/>
      <c r="H17" s="43">
        <v>7</v>
      </c>
      <c r="I17" s="52"/>
      <c r="J17" s="53"/>
      <c r="K17" s="54"/>
    </row>
    <row r="18" spans="1:11" ht="14.5" x14ac:dyDescent="0.35">
      <c r="A18" s="43">
        <v>15</v>
      </c>
      <c r="B18" s="34"/>
      <c r="C18" s="34"/>
      <c r="D18" s="34"/>
      <c r="E18" s="36"/>
      <c r="F18" s="37"/>
      <c r="G18" s="39"/>
      <c r="H18" s="43">
        <v>6</v>
      </c>
      <c r="I18" s="52"/>
      <c r="J18" s="53"/>
      <c r="K18" s="53"/>
    </row>
    <row r="19" spans="1:11" ht="14.5" x14ac:dyDescent="0.35">
      <c r="A19" s="43">
        <v>16</v>
      </c>
      <c r="B19" s="34"/>
      <c r="C19" s="34"/>
      <c r="D19" s="34"/>
      <c r="E19" s="36"/>
      <c r="F19" s="37"/>
      <c r="G19" s="39"/>
      <c r="H19" s="40">
        <v>5</v>
      </c>
      <c r="I19" s="52"/>
      <c r="J19" s="53"/>
      <c r="K19" s="54"/>
    </row>
    <row r="20" spans="1:11" ht="14.5" x14ac:dyDescent="0.35">
      <c r="A20" s="43">
        <v>17</v>
      </c>
      <c r="B20" s="34"/>
      <c r="C20" s="34"/>
      <c r="D20" s="34"/>
      <c r="E20" s="36"/>
      <c r="F20" s="37"/>
      <c r="G20" s="39"/>
      <c r="H20" s="43">
        <v>4</v>
      </c>
      <c r="I20" s="52"/>
      <c r="J20" s="53"/>
      <c r="K20" s="54"/>
    </row>
    <row r="21" spans="1:11" ht="14.5" x14ac:dyDescent="0.35">
      <c r="A21" s="43">
        <v>18</v>
      </c>
      <c r="B21" s="34"/>
      <c r="C21" s="34"/>
      <c r="D21" s="34"/>
      <c r="E21" s="36"/>
      <c r="F21" s="37"/>
      <c r="G21" s="39"/>
      <c r="H21" s="43">
        <v>3</v>
      </c>
      <c r="I21" s="52"/>
      <c r="J21" s="53"/>
      <c r="K21" s="54"/>
    </row>
    <row r="22" spans="1:11" ht="14.5" x14ac:dyDescent="0.35">
      <c r="A22" s="43">
        <v>19</v>
      </c>
      <c r="B22" s="34"/>
      <c r="C22" s="34"/>
      <c r="D22" s="34"/>
      <c r="E22" s="36"/>
      <c r="F22" s="37"/>
      <c r="G22" s="39"/>
      <c r="H22" s="40">
        <v>2</v>
      </c>
      <c r="I22" s="52"/>
      <c r="J22" s="53"/>
      <c r="K22" s="54"/>
    </row>
    <row r="23" spans="1:11" ht="14.5" x14ac:dyDescent="0.35">
      <c r="A23" s="43">
        <v>20</v>
      </c>
      <c r="B23" s="34"/>
      <c r="C23" s="34"/>
      <c r="D23" s="34"/>
      <c r="E23" s="36"/>
      <c r="F23" s="37"/>
      <c r="G23" s="39"/>
      <c r="H23" s="43">
        <v>1</v>
      </c>
      <c r="I23" s="52"/>
      <c r="J23" s="53"/>
      <c r="K23" s="54"/>
    </row>
    <row r="24" spans="1:11" ht="14.5" x14ac:dyDescent="0.35">
      <c r="A24" s="25"/>
      <c r="B24" s="22"/>
      <c r="C24" s="22"/>
      <c r="D24" s="22"/>
      <c r="E24" s="25"/>
      <c r="F24" s="25"/>
      <c r="G24" s="48"/>
      <c r="H24" s="25"/>
      <c r="I24" s="55"/>
      <c r="J24" s="25"/>
    </row>
    <row r="25" spans="1:11" ht="14.5" x14ac:dyDescent="0.35">
      <c r="A25" s="25" t="s">
        <v>138</v>
      </c>
      <c r="B25" s="22"/>
      <c r="C25" s="22"/>
      <c r="D25" s="22"/>
      <c r="E25" s="25"/>
      <c r="F25" s="25"/>
      <c r="G25" s="48"/>
      <c r="H25" s="25"/>
      <c r="I25" s="55"/>
      <c r="J25" s="25"/>
    </row>
    <row r="26" spans="1:11" ht="14.5" x14ac:dyDescent="0.35">
      <c r="A26" s="56"/>
      <c r="B26" s="34"/>
      <c r="C26" s="34"/>
      <c r="D26" s="34"/>
      <c r="E26" s="57"/>
      <c r="F26" s="57"/>
      <c r="G26" s="58"/>
      <c r="H26" s="25"/>
      <c r="I26" s="55"/>
      <c r="J26" s="25"/>
    </row>
    <row r="27" spans="1:11" ht="14.5" x14ac:dyDescent="0.35">
      <c r="A27" s="25"/>
      <c r="B27" s="22"/>
      <c r="C27" s="22"/>
      <c r="D27" s="22"/>
      <c r="E27" s="25"/>
      <c r="F27" s="25"/>
      <c r="G27" s="48"/>
      <c r="H27" s="25"/>
      <c r="I27" s="55"/>
      <c r="J27" s="25"/>
    </row>
    <row r="28" spans="1:11" ht="14.5" x14ac:dyDescent="0.35">
      <c r="A28" s="25" t="s">
        <v>289</v>
      </c>
      <c r="B28" s="22"/>
      <c r="C28" s="22"/>
      <c r="D28" s="22"/>
      <c r="E28" s="25"/>
      <c r="F28" s="25"/>
      <c r="G28" s="48"/>
      <c r="H28" s="25"/>
      <c r="I28" s="55"/>
      <c r="J28" s="25"/>
    </row>
    <row r="29" spans="1:11" ht="14.5" x14ac:dyDescent="0.35">
      <c r="A29" s="25"/>
      <c r="B29" s="22"/>
      <c r="C29" s="22"/>
      <c r="D29" s="22"/>
      <c r="E29" s="25"/>
      <c r="F29" s="25"/>
      <c r="G29" s="48"/>
      <c r="H29" s="25"/>
      <c r="I29" s="55"/>
      <c r="J29" s="25"/>
    </row>
    <row r="30" spans="1:11" ht="14.5" x14ac:dyDescent="0.35">
      <c r="A30" s="25" t="s">
        <v>290</v>
      </c>
      <c r="B30" s="22"/>
      <c r="C30" s="22"/>
      <c r="D30" s="22"/>
      <c r="E30" s="25"/>
      <c r="F30" s="25"/>
      <c r="G30" s="48"/>
      <c r="H30" s="25"/>
      <c r="I30" s="55"/>
      <c r="J30" s="25"/>
    </row>
    <row r="31" spans="1:11" ht="14.5" x14ac:dyDescent="0.35">
      <c r="A31" s="25"/>
      <c r="B31" s="22"/>
      <c r="C31" s="22"/>
      <c r="D31" s="22"/>
      <c r="E31" s="25"/>
      <c r="F31" s="25"/>
      <c r="G31" s="48"/>
      <c r="H31" s="25"/>
      <c r="I31" s="25"/>
      <c r="J31" s="25"/>
    </row>
    <row r="32" spans="1:11" ht="14.5" x14ac:dyDescent="0.35">
      <c r="A32" s="25"/>
      <c r="B32" s="22"/>
      <c r="C32" s="22"/>
      <c r="D32" s="22"/>
      <c r="E32" s="25"/>
      <c r="F32" s="25"/>
      <c r="G32" s="48"/>
      <c r="H32" s="25"/>
      <c r="I32" s="25"/>
      <c r="J32" s="25"/>
    </row>
    <row r="33" spans="1:10" ht="14.5" x14ac:dyDescent="0.35">
      <c r="A33" s="25"/>
      <c r="B33" s="22"/>
      <c r="C33" s="22"/>
      <c r="D33" s="22"/>
      <c r="E33" s="25"/>
      <c r="F33" s="25"/>
      <c r="G33" s="48"/>
      <c r="H33" s="25"/>
      <c r="I33" s="25"/>
      <c r="J33" s="25"/>
    </row>
    <row r="34" spans="1:10" ht="14.5" x14ac:dyDescent="0.35">
      <c r="A34" s="25"/>
      <c r="B34" s="22"/>
      <c r="C34" s="22"/>
      <c r="D34" s="22"/>
      <c r="E34" s="25"/>
      <c r="F34" s="25"/>
      <c r="G34" s="48"/>
      <c r="H34" s="25"/>
      <c r="I34" s="25"/>
      <c r="J34" s="25"/>
    </row>
    <row r="35" spans="1:10" ht="14.5" x14ac:dyDescent="0.35">
      <c r="A35" s="25"/>
      <c r="B35" s="22"/>
      <c r="C35" s="22"/>
      <c r="D35" s="22"/>
      <c r="E35" s="25"/>
      <c r="F35" s="25"/>
      <c r="G35" s="48"/>
      <c r="H35" s="25"/>
      <c r="I35" s="25"/>
      <c r="J35" s="25"/>
    </row>
    <row r="36" spans="1:10" ht="14.5" x14ac:dyDescent="0.35">
      <c r="A36" s="25"/>
      <c r="B36" s="22"/>
      <c r="C36" s="22"/>
      <c r="D36" s="22"/>
      <c r="E36" s="25"/>
      <c r="F36" s="25"/>
      <c r="G36" s="48"/>
      <c r="H36" s="25"/>
      <c r="I36" s="25"/>
      <c r="J36" s="25"/>
    </row>
    <row r="37" spans="1:10" ht="14.5" x14ac:dyDescent="0.35">
      <c r="A37" s="25"/>
      <c r="B37" s="22"/>
      <c r="C37" s="22"/>
      <c r="D37" s="22"/>
      <c r="E37" s="25"/>
      <c r="F37" s="25"/>
      <c r="G37" s="48"/>
      <c r="H37" s="25"/>
      <c r="I37" s="25"/>
      <c r="J37" s="25"/>
    </row>
    <row r="38" spans="1:10" ht="14.5" x14ac:dyDescent="0.35">
      <c r="A38" s="25"/>
      <c r="B38" s="22"/>
      <c r="C38" s="22"/>
      <c r="D38" s="22"/>
      <c r="E38" s="25"/>
      <c r="F38" s="25"/>
      <c r="G38" s="48"/>
      <c r="H38" s="25"/>
      <c r="I38" s="25"/>
      <c r="J38" s="25"/>
    </row>
    <row r="39" spans="1:10" ht="14.5" x14ac:dyDescent="0.35">
      <c r="A39" s="25"/>
      <c r="B39" s="22"/>
      <c r="C39" s="22"/>
      <c r="D39" s="22"/>
      <c r="E39" s="25"/>
      <c r="F39" s="25"/>
      <c r="G39" s="48"/>
      <c r="H39" s="25"/>
      <c r="I39" s="25"/>
      <c r="J39" s="25"/>
    </row>
    <row r="40" spans="1:10" ht="14.5" x14ac:dyDescent="0.35">
      <c r="A40" s="25"/>
      <c r="B40" s="22"/>
      <c r="C40" s="22"/>
      <c r="D40" s="22"/>
      <c r="E40" s="25"/>
      <c r="F40" s="25"/>
      <c r="G40" s="48"/>
      <c r="H40" s="25"/>
      <c r="I40" s="25"/>
      <c r="J40" s="25"/>
    </row>
    <row r="41" spans="1:10" ht="14.5" x14ac:dyDescent="0.35">
      <c r="A41" s="25"/>
      <c r="B41" s="22"/>
      <c r="C41" s="22"/>
      <c r="D41" s="22"/>
      <c r="E41" s="25"/>
      <c r="F41" s="25"/>
      <c r="G41" s="48"/>
      <c r="H41" s="25"/>
      <c r="I41" s="25"/>
      <c r="J41" s="25"/>
    </row>
    <row r="42" spans="1:10" ht="14.5" x14ac:dyDescent="0.35">
      <c r="A42" s="25"/>
      <c r="B42" s="22"/>
      <c r="C42" s="22"/>
      <c r="D42" s="22"/>
      <c r="E42" s="25"/>
      <c r="F42" s="25"/>
      <c r="G42" s="48"/>
      <c r="H42" s="25"/>
      <c r="I42" s="25"/>
      <c r="J42" s="25"/>
    </row>
    <row r="43" spans="1:10" ht="14.5" x14ac:dyDescent="0.35">
      <c r="A43" s="25"/>
      <c r="B43" s="22"/>
      <c r="C43" s="22"/>
      <c r="D43" s="22"/>
      <c r="E43" s="25"/>
      <c r="F43" s="25"/>
      <c r="G43" s="48"/>
      <c r="H43" s="25"/>
      <c r="I43" s="25"/>
      <c r="J43" s="25"/>
    </row>
    <row r="44" spans="1:10" ht="14.5" x14ac:dyDescent="0.35">
      <c r="A44" s="25"/>
      <c r="B44" s="22"/>
      <c r="C44" s="22"/>
      <c r="D44" s="22"/>
      <c r="E44" s="25"/>
      <c r="F44" s="25"/>
      <c r="G44" s="48"/>
      <c r="H44" s="25"/>
      <c r="I44" s="25"/>
      <c r="J44" s="25"/>
    </row>
    <row r="45" spans="1:10" ht="14.5" x14ac:dyDescent="0.35">
      <c r="A45" s="25"/>
      <c r="B45" s="22"/>
      <c r="C45" s="22"/>
      <c r="D45" s="22"/>
      <c r="E45" s="25"/>
      <c r="F45" s="25"/>
      <c r="G45" s="48"/>
      <c r="H45" s="25"/>
      <c r="I45" s="25"/>
      <c r="J45" s="25"/>
    </row>
    <row r="46" spans="1:10" ht="14.5" x14ac:dyDescent="0.35">
      <c r="A46" s="25"/>
      <c r="B46" s="22"/>
      <c r="C46" s="22"/>
      <c r="D46" s="22"/>
      <c r="E46" s="25"/>
      <c r="F46" s="25"/>
      <c r="G46" s="48"/>
      <c r="H46" s="25"/>
      <c r="I46" s="25"/>
      <c r="J46" s="25"/>
    </row>
    <row r="47" spans="1:10" ht="14.5" x14ac:dyDescent="0.35">
      <c r="A47" s="25"/>
      <c r="B47" s="22"/>
      <c r="C47" s="22"/>
      <c r="D47" s="22"/>
      <c r="E47" s="25"/>
      <c r="F47" s="25"/>
      <c r="G47" s="48"/>
      <c r="H47" s="25"/>
      <c r="I47" s="25"/>
      <c r="J47" s="25"/>
    </row>
    <row r="48" spans="1:10" ht="14.5" x14ac:dyDescent="0.35">
      <c r="A48" s="25"/>
      <c r="B48" s="22"/>
      <c r="C48" s="22"/>
      <c r="D48" s="22"/>
      <c r="E48" s="25"/>
      <c r="F48" s="25"/>
      <c r="G48" s="48"/>
      <c r="H48" s="25"/>
      <c r="I48" s="25"/>
      <c r="J48" s="25"/>
    </row>
    <row r="49" spans="1:10" ht="14.5" x14ac:dyDescent="0.35">
      <c r="A49" s="25"/>
      <c r="B49" s="22"/>
      <c r="C49" s="22"/>
      <c r="D49" s="22"/>
      <c r="E49" s="25"/>
      <c r="F49" s="25"/>
      <c r="G49" s="48"/>
      <c r="H49" s="25"/>
      <c r="I49" s="25"/>
      <c r="J49" s="25"/>
    </row>
    <row r="50" spans="1:10" ht="14.5" x14ac:dyDescent="0.35">
      <c r="A50" s="25"/>
      <c r="B50" s="22"/>
      <c r="C50" s="22"/>
      <c r="D50" s="22"/>
      <c r="E50" s="25"/>
      <c r="F50" s="25"/>
      <c r="G50" s="48"/>
      <c r="H50" s="25"/>
      <c r="I50" s="25"/>
      <c r="J50" s="25"/>
    </row>
    <row r="51" spans="1:10" ht="14.5" x14ac:dyDescent="0.35">
      <c r="A51" s="25"/>
      <c r="B51" s="22"/>
      <c r="C51" s="22"/>
      <c r="D51" s="22"/>
      <c r="E51" s="25"/>
      <c r="F51" s="25"/>
      <c r="G51" s="48"/>
      <c r="H51" s="25"/>
      <c r="I51" s="25"/>
      <c r="J51" s="25"/>
    </row>
    <row r="52" spans="1:10" ht="14.5" x14ac:dyDescent="0.35">
      <c r="A52" s="25"/>
      <c r="B52" s="22"/>
      <c r="C52" s="22"/>
      <c r="D52" s="22"/>
      <c r="E52" s="25"/>
      <c r="F52" s="25"/>
      <c r="G52" s="48"/>
      <c r="H52" s="25"/>
      <c r="I52" s="25"/>
      <c r="J52" s="25"/>
    </row>
    <row r="53" spans="1:10" ht="14.5" x14ac:dyDescent="0.35">
      <c r="A53" s="25"/>
      <c r="B53" s="22"/>
      <c r="C53" s="22"/>
      <c r="D53" s="22"/>
      <c r="E53" s="25"/>
      <c r="F53" s="25"/>
      <c r="G53" s="48"/>
      <c r="H53" s="25"/>
      <c r="I53" s="25"/>
      <c r="J53" s="25"/>
    </row>
    <row r="54" spans="1:10" ht="14.5" x14ac:dyDescent="0.35">
      <c r="A54" s="25"/>
      <c r="B54" s="22"/>
      <c r="C54" s="22"/>
      <c r="D54" s="22"/>
      <c r="E54" s="25"/>
      <c r="F54" s="25"/>
      <c r="G54" s="48"/>
      <c r="H54" s="25"/>
      <c r="I54" s="25"/>
      <c r="J54" s="25"/>
    </row>
    <row r="55" spans="1:10" ht="14.5" x14ac:dyDescent="0.35">
      <c r="A55" s="25"/>
      <c r="B55" s="22"/>
      <c r="C55" s="22"/>
      <c r="D55" s="22"/>
      <c r="E55" s="25"/>
      <c r="F55" s="25"/>
      <c r="G55" s="48"/>
      <c r="H55" s="25"/>
      <c r="I55" s="25"/>
      <c r="J55" s="25"/>
    </row>
    <row r="56" spans="1:10" ht="14.5" x14ac:dyDescent="0.35">
      <c r="A56" s="25"/>
      <c r="B56" s="22"/>
      <c r="C56" s="22"/>
      <c r="D56" s="22"/>
      <c r="E56" s="25"/>
      <c r="F56" s="25"/>
      <c r="G56" s="48"/>
      <c r="H56" s="25"/>
      <c r="I56" s="25"/>
      <c r="J56" s="25"/>
    </row>
    <row r="57" spans="1:10" ht="14.5" x14ac:dyDescent="0.35">
      <c r="A57" s="25"/>
      <c r="B57" s="22"/>
      <c r="C57" s="22"/>
      <c r="D57" s="22"/>
      <c r="E57" s="25"/>
      <c r="F57" s="25"/>
      <c r="G57" s="48"/>
      <c r="H57" s="25"/>
      <c r="I57" s="25"/>
      <c r="J57" s="25"/>
    </row>
    <row r="58" spans="1:10" ht="14.5" x14ac:dyDescent="0.35">
      <c r="A58" s="25"/>
      <c r="B58" s="22"/>
      <c r="C58" s="22"/>
      <c r="D58" s="22"/>
      <c r="E58" s="25"/>
      <c r="F58" s="25"/>
      <c r="G58" s="48"/>
      <c r="H58" s="25"/>
      <c r="I58" s="25"/>
      <c r="J58" s="25"/>
    </row>
    <row r="59" spans="1:10" ht="14.5" x14ac:dyDescent="0.35">
      <c r="A59" s="25"/>
      <c r="B59" s="22"/>
      <c r="C59" s="22"/>
      <c r="D59" s="22"/>
      <c r="E59" s="25"/>
      <c r="F59" s="25"/>
      <c r="G59" s="48"/>
      <c r="H59" s="25"/>
      <c r="I59" s="25"/>
      <c r="J59" s="25"/>
    </row>
    <row r="60" spans="1:10" ht="14.5" x14ac:dyDescent="0.35">
      <c r="A60" s="25"/>
      <c r="B60" s="22"/>
      <c r="C60" s="22"/>
      <c r="D60" s="22"/>
      <c r="E60" s="25"/>
      <c r="F60" s="25"/>
      <c r="G60" s="48"/>
      <c r="H60" s="25"/>
      <c r="I60" s="25"/>
      <c r="J60" s="25"/>
    </row>
    <row r="61" spans="1:10" ht="14.5" x14ac:dyDescent="0.35">
      <c r="A61" s="25"/>
      <c r="B61" s="22"/>
      <c r="C61" s="22"/>
      <c r="D61" s="22"/>
      <c r="E61" s="25"/>
      <c r="F61" s="25"/>
      <c r="G61" s="48"/>
      <c r="H61" s="25"/>
      <c r="I61" s="25"/>
      <c r="J61" s="25"/>
    </row>
    <row r="62" spans="1:10" ht="14.5" x14ac:dyDescent="0.35">
      <c r="A62" s="25"/>
      <c r="B62" s="22"/>
      <c r="C62" s="22"/>
      <c r="D62" s="22"/>
      <c r="E62" s="25"/>
      <c r="F62" s="25"/>
      <c r="G62" s="48"/>
      <c r="H62" s="25"/>
      <c r="I62" s="25"/>
      <c r="J62" s="25"/>
    </row>
    <row r="63" spans="1:10" ht="14.5" x14ac:dyDescent="0.35">
      <c r="A63" s="25"/>
      <c r="B63" s="22"/>
      <c r="C63" s="22"/>
      <c r="D63" s="22"/>
      <c r="E63" s="25"/>
      <c r="F63" s="25"/>
      <c r="G63" s="48"/>
      <c r="H63" s="25"/>
      <c r="I63" s="25"/>
      <c r="J63" s="25"/>
    </row>
    <row r="64" spans="1:10" ht="14.5" x14ac:dyDescent="0.35">
      <c r="A64" s="25"/>
      <c r="B64" s="22"/>
      <c r="C64" s="22"/>
      <c r="D64" s="22"/>
      <c r="E64" s="25"/>
      <c r="F64" s="25"/>
      <c r="G64" s="48"/>
      <c r="H64" s="25"/>
      <c r="I64" s="25"/>
      <c r="J64" s="25"/>
    </row>
    <row r="65" spans="1:10" ht="14.5" x14ac:dyDescent="0.35">
      <c r="A65" s="25"/>
      <c r="B65" s="22"/>
      <c r="C65" s="22"/>
      <c r="D65" s="22"/>
      <c r="E65" s="25"/>
      <c r="F65" s="25"/>
      <c r="G65" s="48"/>
      <c r="H65" s="25"/>
      <c r="I65" s="25"/>
      <c r="J65" s="25"/>
    </row>
    <row r="66" spans="1:10" ht="14.5" x14ac:dyDescent="0.35">
      <c r="A66" s="25"/>
      <c r="B66" s="22"/>
      <c r="C66" s="22"/>
      <c r="D66" s="22"/>
      <c r="E66" s="25"/>
      <c r="F66" s="25"/>
      <c r="G66" s="48"/>
      <c r="H66" s="25"/>
      <c r="I66" s="25"/>
      <c r="J66" s="25"/>
    </row>
    <row r="67" spans="1:10" ht="14.5" x14ac:dyDescent="0.35">
      <c r="A67" s="25"/>
      <c r="B67" s="22"/>
      <c r="C67" s="22"/>
      <c r="D67" s="22"/>
      <c r="E67" s="25"/>
      <c r="F67" s="25"/>
      <c r="G67" s="48"/>
      <c r="H67" s="25"/>
      <c r="I67" s="25"/>
      <c r="J67" s="25"/>
    </row>
    <row r="68" spans="1:10" ht="14.5" x14ac:dyDescent="0.35">
      <c r="A68" s="25"/>
      <c r="B68" s="22"/>
      <c r="C68" s="22"/>
      <c r="D68" s="22"/>
      <c r="E68" s="25"/>
      <c r="F68" s="25"/>
      <c r="G68" s="48"/>
      <c r="H68" s="25"/>
      <c r="I68" s="25"/>
      <c r="J68" s="25"/>
    </row>
    <row r="69" spans="1:10" ht="14.5" x14ac:dyDescent="0.35">
      <c r="A69" s="25"/>
      <c r="B69" s="22"/>
      <c r="C69" s="22"/>
      <c r="D69" s="22"/>
      <c r="E69" s="25"/>
      <c r="F69" s="25"/>
      <c r="G69" s="48"/>
      <c r="H69" s="25"/>
      <c r="I69" s="25"/>
      <c r="J69" s="25"/>
    </row>
    <row r="70" spans="1:10" ht="14.5" x14ac:dyDescent="0.35">
      <c r="A70" s="25"/>
      <c r="B70" s="22"/>
      <c r="C70" s="22"/>
      <c r="D70" s="22"/>
      <c r="E70" s="25"/>
      <c r="F70" s="25"/>
      <c r="G70" s="48"/>
      <c r="H70" s="25"/>
      <c r="I70" s="25"/>
      <c r="J70" s="25"/>
    </row>
    <row r="71" spans="1:10" ht="14.5" x14ac:dyDescent="0.35">
      <c r="A71" s="25"/>
      <c r="B71" s="22"/>
      <c r="C71" s="22"/>
      <c r="D71" s="22"/>
      <c r="E71" s="25"/>
      <c r="F71" s="25"/>
      <c r="G71" s="48"/>
      <c r="H71" s="25"/>
      <c r="I71" s="25"/>
      <c r="J71" s="25"/>
    </row>
    <row r="72" spans="1:10" ht="14.5" x14ac:dyDescent="0.35">
      <c r="A72" s="25"/>
      <c r="B72" s="22"/>
      <c r="C72" s="22"/>
      <c r="D72" s="22"/>
      <c r="E72" s="25"/>
      <c r="F72" s="25"/>
      <c r="G72" s="48"/>
      <c r="H72" s="25"/>
      <c r="I72" s="25"/>
      <c r="J72" s="25"/>
    </row>
    <row r="73" spans="1:10" ht="14.5" x14ac:dyDescent="0.35">
      <c r="A73" s="25"/>
      <c r="B73" s="22"/>
      <c r="C73" s="22"/>
      <c r="D73" s="22"/>
      <c r="E73" s="25"/>
      <c r="F73" s="25"/>
      <c r="G73" s="48"/>
      <c r="H73" s="25"/>
      <c r="I73" s="25"/>
      <c r="J73" s="25"/>
    </row>
    <row r="74" spans="1:10" ht="14.5" x14ac:dyDescent="0.35">
      <c r="A74" s="25"/>
      <c r="B74" s="22"/>
      <c r="C74" s="22"/>
      <c r="D74" s="22"/>
      <c r="E74" s="25"/>
      <c r="F74" s="25"/>
      <c r="G74" s="48"/>
      <c r="H74" s="25"/>
      <c r="I74" s="25"/>
      <c r="J74" s="25"/>
    </row>
    <row r="75" spans="1:10" ht="14.5" x14ac:dyDescent="0.35">
      <c r="A75" s="25"/>
      <c r="B75" s="22"/>
      <c r="C75" s="22"/>
      <c r="D75" s="22"/>
      <c r="E75" s="25"/>
      <c r="F75" s="25"/>
      <c r="G75" s="48"/>
      <c r="H75" s="25"/>
      <c r="I75" s="25"/>
      <c r="J75" s="25"/>
    </row>
    <row r="76" spans="1:10" ht="14.5" x14ac:dyDescent="0.35">
      <c r="A76" s="25"/>
      <c r="B76" s="22"/>
      <c r="C76" s="22"/>
      <c r="D76" s="22"/>
      <c r="E76" s="25"/>
      <c r="F76" s="25"/>
      <c r="G76" s="48"/>
      <c r="H76" s="25"/>
      <c r="I76" s="25"/>
      <c r="J76" s="25"/>
    </row>
    <row r="77" spans="1:10" ht="14.5" x14ac:dyDescent="0.35">
      <c r="A77" s="25"/>
      <c r="B77" s="22"/>
      <c r="C77" s="22"/>
      <c r="D77" s="22"/>
      <c r="E77" s="25"/>
      <c r="F77" s="25"/>
      <c r="G77" s="48"/>
      <c r="H77" s="25"/>
      <c r="I77" s="25"/>
      <c r="J77" s="25"/>
    </row>
    <row r="78" spans="1:10" ht="14.5" x14ac:dyDescent="0.35">
      <c r="A78" s="25"/>
      <c r="B78" s="22"/>
      <c r="C78" s="22"/>
      <c r="D78" s="22"/>
      <c r="E78" s="25"/>
      <c r="F78" s="25"/>
      <c r="G78" s="48"/>
      <c r="H78" s="25"/>
      <c r="I78" s="25"/>
      <c r="J78" s="25"/>
    </row>
    <row r="79" spans="1:10" ht="14.5" x14ac:dyDescent="0.35">
      <c r="A79" s="25"/>
      <c r="B79" s="22"/>
      <c r="C79" s="22"/>
      <c r="D79" s="22"/>
      <c r="E79" s="25"/>
      <c r="F79" s="25"/>
      <c r="G79" s="48"/>
      <c r="H79" s="25"/>
      <c r="I79" s="25"/>
      <c r="J79" s="25"/>
    </row>
    <row r="80" spans="1:10" ht="14.5" x14ac:dyDescent="0.35">
      <c r="A80" s="25"/>
      <c r="B80" s="22"/>
      <c r="C80" s="22"/>
      <c r="D80" s="22"/>
      <c r="E80" s="25"/>
      <c r="F80" s="25"/>
      <c r="G80" s="48"/>
      <c r="H80" s="25"/>
      <c r="I80" s="25"/>
      <c r="J80" s="25"/>
    </row>
    <row r="81" spans="1:10" ht="14.5" x14ac:dyDescent="0.35">
      <c r="A81" s="25"/>
      <c r="B81" s="22"/>
      <c r="C81" s="22"/>
      <c r="D81" s="22"/>
      <c r="E81" s="25"/>
      <c r="F81" s="25"/>
      <c r="G81" s="48"/>
      <c r="H81" s="25"/>
      <c r="I81" s="25"/>
      <c r="J81" s="25"/>
    </row>
    <row r="82" spans="1:10" ht="14.5" x14ac:dyDescent="0.35">
      <c r="A82" s="25"/>
      <c r="B82" s="22"/>
      <c r="C82" s="22"/>
      <c r="D82" s="22"/>
      <c r="E82" s="25"/>
      <c r="F82" s="25"/>
      <c r="G82" s="48"/>
      <c r="H82" s="25"/>
      <c r="I82" s="25"/>
      <c r="J82" s="25"/>
    </row>
    <row r="83" spans="1:10" ht="14.5" x14ac:dyDescent="0.35">
      <c r="A83" s="25"/>
      <c r="B83" s="22"/>
      <c r="C83" s="22"/>
      <c r="D83" s="22"/>
      <c r="E83" s="25"/>
      <c r="F83" s="25"/>
      <c r="G83" s="48"/>
      <c r="H83" s="25"/>
      <c r="I83" s="25"/>
      <c r="J83" s="25"/>
    </row>
    <row r="84" spans="1:10" ht="14.5" x14ac:dyDescent="0.35">
      <c r="A84" s="25"/>
      <c r="B84" s="22"/>
      <c r="C84" s="22"/>
      <c r="D84" s="22"/>
      <c r="E84" s="25"/>
      <c r="F84" s="25"/>
      <c r="G84" s="48"/>
      <c r="H84" s="25"/>
      <c r="I84" s="25"/>
      <c r="J84" s="25"/>
    </row>
    <row r="85" spans="1:10" ht="14.5" x14ac:dyDescent="0.35">
      <c r="A85" s="25"/>
      <c r="B85" s="22"/>
      <c r="C85" s="22"/>
      <c r="D85" s="22"/>
      <c r="E85" s="25"/>
      <c r="F85" s="25"/>
      <c r="G85" s="48"/>
      <c r="H85" s="25"/>
      <c r="I85" s="25"/>
      <c r="J85" s="25"/>
    </row>
    <row r="86" spans="1:10" ht="14.5" x14ac:dyDescent="0.35">
      <c r="A86" s="25"/>
      <c r="B86" s="22"/>
      <c r="C86" s="22"/>
      <c r="D86" s="22"/>
      <c r="E86" s="25"/>
      <c r="F86" s="25"/>
      <c r="G86" s="48"/>
      <c r="H86" s="25"/>
      <c r="I86" s="25"/>
      <c r="J86" s="25"/>
    </row>
    <row r="87" spans="1:10" ht="14.5" x14ac:dyDescent="0.35">
      <c r="A87" s="25"/>
      <c r="B87" s="22"/>
      <c r="C87" s="22"/>
      <c r="D87" s="22"/>
      <c r="E87" s="25"/>
      <c r="F87" s="25"/>
      <c r="G87" s="48"/>
      <c r="H87" s="25"/>
      <c r="I87" s="25"/>
      <c r="J87" s="25"/>
    </row>
    <row r="88" spans="1:10" ht="14.5" x14ac:dyDescent="0.35">
      <c r="A88" s="25"/>
      <c r="B88" s="22"/>
      <c r="C88" s="22"/>
      <c r="D88" s="22"/>
      <c r="E88" s="25"/>
      <c r="F88" s="25"/>
      <c r="G88" s="48"/>
      <c r="H88" s="25"/>
      <c r="I88" s="25"/>
      <c r="J88" s="25"/>
    </row>
    <row r="89" spans="1:10" ht="14.5" x14ac:dyDescent="0.35">
      <c r="A89" s="25"/>
      <c r="B89" s="22"/>
      <c r="C89" s="22"/>
      <c r="D89" s="22"/>
      <c r="E89" s="25"/>
      <c r="F89" s="25"/>
      <c r="G89" s="48"/>
      <c r="H89" s="25"/>
      <c r="I89" s="25"/>
      <c r="J89" s="25"/>
    </row>
    <row r="90" spans="1:10" ht="14.5" x14ac:dyDescent="0.35">
      <c r="A90" s="25"/>
      <c r="B90" s="22"/>
      <c r="C90" s="22"/>
      <c r="D90" s="22"/>
      <c r="E90" s="25"/>
      <c r="F90" s="25"/>
      <c r="G90" s="48"/>
      <c r="H90" s="25"/>
      <c r="I90" s="25"/>
      <c r="J90" s="25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J15">
    <sortCondition ref="F4:F15"/>
  </sortState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13"/>
  <sheetViews>
    <sheetView tabSelected="1" workbookViewId="0">
      <selection activeCell="A2" sqref="A2"/>
    </sheetView>
  </sheetViews>
  <sheetFormatPr defaultColWidth="14.36328125" defaultRowHeight="15" customHeight="1" x14ac:dyDescent="0.35"/>
  <cols>
    <col min="1" max="1" width="9.1796875" style="26" customWidth="1"/>
    <col min="2" max="4" width="18.54296875" style="47" customWidth="1"/>
    <col min="5" max="5" width="8.36328125" style="26" customWidth="1"/>
    <col min="6" max="6" width="8.81640625" style="26" customWidth="1"/>
    <col min="7" max="7" width="8.54296875" style="59" customWidth="1"/>
    <col min="8" max="8" width="7" style="26" customWidth="1"/>
    <col min="9" max="9" width="3.36328125" style="26" customWidth="1"/>
    <col min="10" max="16384" width="14.36328125" style="26"/>
  </cols>
  <sheetData>
    <row r="1" spans="1:11" ht="14.5" x14ac:dyDescent="0.35">
      <c r="A1" s="21" t="s">
        <v>293</v>
      </c>
      <c r="B1" s="22"/>
      <c r="C1" s="22"/>
      <c r="D1" s="22"/>
      <c r="E1" s="25"/>
      <c r="F1" s="25"/>
      <c r="G1" s="48"/>
      <c r="H1" s="25"/>
      <c r="I1" s="25"/>
      <c r="J1" s="25"/>
    </row>
    <row r="2" spans="1:11" ht="14.5" x14ac:dyDescent="0.35">
      <c r="A2" s="25"/>
      <c r="B2" s="22"/>
      <c r="C2" s="22"/>
      <c r="D2" s="22"/>
      <c r="E2" s="25"/>
      <c r="F2" s="25"/>
      <c r="G2" s="48"/>
      <c r="H2" s="25"/>
      <c r="I2" s="25"/>
      <c r="J2" s="25"/>
    </row>
    <row r="3" spans="1:11" ht="29" x14ac:dyDescent="0.35">
      <c r="A3" s="31" t="s">
        <v>17</v>
      </c>
      <c r="B3" s="28" t="s">
        <v>1</v>
      </c>
      <c r="C3" s="28" t="s">
        <v>2</v>
      </c>
      <c r="D3" s="28" t="s">
        <v>12</v>
      </c>
      <c r="E3" s="31" t="s">
        <v>18</v>
      </c>
      <c r="F3" s="29" t="s">
        <v>19</v>
      </c>
      <c r="G3" s="49" t="s">
        <v>23</v>
      </c>
      <c r="H3" s="31" t="s">
        <v>20</v>
      </c>
      <c r="I3" s="32"/>
      <c r="J3" s="25"/>
      <c r="K3" s="50"/>
    </row>
    <row r="4" spans="1:11" ht="14.5" x14ac:dyDescent="0.35">
      <c r="A4" s="43">
        <v>1</v>
      </c>
      <c r="B4" s="34"/>
      <c r="C4" s="34"/>
      <c r="D4" s="34"/>
      <c r="E4" s="36"/>
      <c r="F4" s="37"/>
      <c r="G4" s="51"/>
      <c r="H4" s="40">
        <v>20</v>
      </c>
      <c r="I4" s="52"/>
      <c r="J4" s="53"/>
      <c r="K4" s="54"/>
    </row>
    <row r="5" spans="1:11" ht="14.5" x14ac:dyDescent="0.35">
      <c r="A5" s="43">
        <v>2</v>
      </c>
      <c r="B5" s="34"/>
      <c r="C5" s="34"/>
      <c r="D5" s="34"/>
      <c r="E5" s="36"/>
      <c r="F5" s="37"/>
      <c r="G5" s="51"/>
      <c r="H5" s="43">
        <v>19</v>
      </c>
      <c r="I5" s="52"/>
      <c r="J5" s="53"/>
      <c r="K5" s="54"/>
    </row>
    <row r="6" spans="1:11" ht="14.5" x14ac:dyDescent="0.35">
      <c r="A6" s="43">
        <v>3</v>
      </c>
      <c r="B6" s="34"/>
      <c r="C6" s="34"/>
      <c r="D6" s="34"/>
      <c r="E6" s="36"/>
      <c r="F6" s="37"/>
      <c r="G6" s="51"/>
      <c r="H6" s="43">
        <v>18</v>
      </c>
      <c r="I6" s="52"/>
      <c r="J6" s="53"/>
      <c r="K6" s="54"/>
    </row>
    <row r="7" spans="1:11" ht="14.5" x14ac:dyDescent="0.35">
      <c r="A7" s="43">
        <v>4</v>
      </c>
      <c r="B7" s="34"/>
      <c r="C7" s="34"/>
      <c r="D7" s="34"/>
      <c r="E7" s="36"/>
      <c r="F7" s="37"/>
      <c r="G7" s="51"/>
      <c r="H7" s="40">
        <v>17</v>
      </c>
      <c r="I7" s="52"/>
      <c r="J7" s="53"/>
      <c r="K7" s="54"/>
    </row>
    <row r="8" spans="1:11" ht="14.5" x14ac:dyDescent="0.35">
      <c r="A8" s="43">
        <v>5</v>
      </c>
      <c r="B8" s="34"/>
      <c r="C8" s="34"/>
      <c r="D8" s="34"/>
      <c r="E8" s="36"/>
      <c r="F8" s="37"/>
      <c r="G8" s="51"/>
      <c r="H8" s="43">
        <v>16</v>
      </c>
      <c r="I8" s="52"/>
      <c r="J8" s="53"/>
      <c r="K8" s="54"/>
    </row>
    <row r="9" spans="1:11" ht="14.5" x14ac:dyDescent="0.35">
      <c r="A9" s="43">
        <v>6</v>
      </c>
      <c r="B9" s="34"/>
      <c r="C9" s="34"/>
      <c r="D9" s="34"/>
      <c r="E9" s="36"/>
      <c r="F9" s="37"/>
      <c r="G9" s="51"/>
      <c r="H9" s="43">
        <v>16</v>
      </c>
      <c r="I9" s="52"/>
      <c r="J9" s="53"/>
      <c r="K9" s="54"/>
    </row>
    <row r="10" spans="1:11" ht="14.5" x14ac:dyDescent="0.35">
      <c r="A10" s="43">
        <v>7</v>
      </c>
      <c r="B10" s="34"/>
      <c r="C10" s="34"/>
      <c r="D10" s="34"/>
      <c r="E10" s="36"/>
      <c r="F10" s="37"/>
      <c r="G10" s="51"/>
      <c r="H10" s="40">
        <v>14</v>
      </c>
      <c r="I10" s="52"/>
      <c r="J10" s="53"/>
      <c r="K10" s="54"/>
    </row>
    <row r="11" spans="1:11" ht="14.5" x14ac:dyDescent="0.35">
      <c r="A11" s="43">
        <v>8</v>
      </c>
      <c r="B11" s="34"/>
      <c r="C11" s="34"/>
      <c r="D11" s="34"/>
      <c r="E11" s="36"/>
      <c r="F11" s="37"/>
      <c r="G11" s="51"/>
      <c r="H11" s="43">
        <v>13</v>
      </c>
      <c r="I11" s="52"/>
      <c r="J11" s="53"/>
      <c r="K11" s="54"/>
    </row>
    <row r="12" spans="1:11" ht="14.5" x14ac:dyDescent="0.35">
      <c r="A12" s="43">
        <v>9</v>
      </c>
      <c r="B12" s="34"/>
      <c r="C12" s="34"/>
      <c r="D12" s="34"/>
      <c r="E12" s="36"/>
      <c r="F12" s="37"/>
      <c r="G12" s="51"/>
      <c r="H12" s="43">
        <v>12</v>
      </c>
      <c r="I12" s="52"/>
      <c r="J12" s="53"/>
      <c r="K12" s="54"/>
    </row>
    <row r="13" spans="1:11" ht="14.5" x14ac:dyDescent="0.35">
      <c r="A13" s="43">
        <v>10</v>
      </c>
      <c r="B13" s="34"/>
      <c r="C13" s="34"/>
      <c r="D13" s="34"/>
      <c r="E13" s="36"/>
      <c r="F13" s="37"/>
      <c r="G13" s="51"/>
      <c r="H13" s="40">
        <v>11</v>
      </c>
      <c r="I13" s="52"/>
      <c r="J13" s="53"/>
      <c r="K13" s="54"/>
    </row>
    <row r="14" spans="1:11" ht="14.5" x14ac:dyDescent="0.35">
      <c r="A14" s="43">
        <v>11</v>
      </c>
      <c r="B14" s="34"/>
      <c r="C14" s="34"/>
      <c r="D14" s="34"/>
      <c r="E14" s="36"/>
      <c r="F14" s="37"/>
      <c r="G14" s="51"/>
      <c r="H14" s="43">
        <v>10</v>
      </c>
      <c r="I14" s="52"/>
      <c r="J14" s="53"/>
      <c r="K14" s="54"/>
    </row>
    <row r="15" spans="1:11" ht="14.5" x14ac:dyDescent="0.35">
      <c r="A15" s="43">
        <v>12</v>
      </c>
      <c r="B15" s="34"/>
      <c r="C15" s="34"/>
      <c r="D15" s="34"/>
      <c r="E15" s="36"/>
      <c r="F15" s="37"/>
      <c r="G15" s="51"/>
      <c r="H15" s="43">
        <v>9</v>
      </c>
      <c r="I15" s="52"/>
      <c r="J15" s="53"/>
      <c r="K15" s="54"/>
    </row>
    <row r="16" spans="1:11" ht="14.5" x14ac:dyDescent="0.35">
      <c r="A16" s="43">
        <v>13</v>
      </c>
      <c r="B16" s="34"/>
      <c r="C16" s="34"/>
      <c r="D16" s="34"/>
      <c r="E16" s="36"/>
      <c r="F16" s="37"/>
      <c r="G16" s="51"/>
      <c r="H16" s="40">
        <v>8</v>
      </c>
      <c r="I16" s="52"/>
      <c r="J16" s="53"/>
      <c r="K16" s="54"/>
    </row>
    <row r="17" spans="1:11" ht="14.5" x14ac:dyDescent="0.35">
      <c r="A17" s="43">
        <v>14</v>
      </c>
      <c r="B17" s="34"/>
      <c r="C17" s="34"/>
      <c r="D17" s="34"/>
      <c r="E17" s="36"/>
      <c r="F17" s="37"/>
      <c r="G17" s="51"/>
      <c r="H17" s="43">
        <v>7</v>
      </c>
      <c r="I17" s="52"/>
      <c r="J17" s="53"/>
      <c r="K17" s="54"/>
    </row>
    <row r="18" spans="1:11" ht="14.5" x14ac:dyDescent="0.35">
      <c r="A18" s="43">
        <v>15</v>
      </c>
      <c r="B18" s="34"/>
      <c r="C18" s="34"/>
      <c r="D18" s="34"/>
      <c r="E18" s="36"/>
      <c r="F18" s="37"/>
      <c r="G18" s="51"/>
      <c r="H18" s="43">
        <v>6</v>
      </c>
      <c r="I18" s="52"/>
      <c r="J18" s="53"/>
      <c r="K18" s="53"/>
    </row>
    <row r="19" spans="1:11" ht="14.5" x14ac:dyDescent="0.35">
      <c r="A19" s="43">
        <v>16</v>
      </c>
      <c r="B19" s="34"/>
      <c r="C19" s="34"/>
      <c r="D19" s="34"/>
      <c r="E19" s="36"/>
      <c r="F19" s="37"/>
      <c r="G19" s="51"/>
      <c r="H19" s="40">
        <v>5</v>
      </c>
      <c r="I19" s="52"/>
      <c r="J19" s="53"/>
      <c r="K19" s="54"/>
    </row>
    <row r="20" spans="1:11" ht="14.5" x14ac:dyDescent="0.35">
      <c r="A20" s="43">
        <v>17</v>
      </c>
      <c r="B20" s="34"/>
      <c r="C20" s="34"/>
      <c r="D20" s="34"/>
      <c r="E20" s="36"/>
      <c r="F20" s="37"/>
      <c r="G20" s="51"/>
      <c r="H20" s="43">
        <v>4</v>
      </c>
      <c r="I20" s="52"/>
      <c r="J20" s="53"/>
      <c r="K20" s="54"/>
    </row>
    <row r="21" spans="1:11" ht="14.5" x14ac:dyDescent="0.35">
      <c r="A21" s="43">
        <v>18</v>
      </c>
      <c r="B21" s="34"/>
      <c r="C21" s="34"/>
      <c r="D21" s="34"/>
      <c r="E21" s="36"/>
      <c r="F21" s="37"/>
      <c r="G21" s="51"/>
      <c r="H21" s="43">
        <v>3</v>
      </c>
      <c r="I21" s="52"/>
      <c r="J21" s="53"/>
      <c r="K21" s="54"/>
    </row>
    <row r="22" spans="1:11" ht="14.5" x14ac:dyDescent="0.35">
      <c r="A22" s="43">
        <v>19</v>
      </c>
      <c r="B22" s="34"/>
      <c r="C22" s="34"/>
      <c r="D22" s="34"/>
      <c r="E22" s="36"/>
      <c r="F22" s="37"/>
      <c r="G22" s="51"/>
      <c r="H22" s="43">
        <v>2</v>
      </c>
      <c r="I22" s="52"/>
      <c r="J22" s="53"/>
      <c r="K22" s="54"/>
    </row>
    <row r="23" spans="1:11" ht="14.5" x14ac:dyDescent="0.35">
      <c r="A23" s="43">
        <v>20</v>
      </c>
      <c r="B23" s="34"/>
      <c r="C23" s="34"/>
      <c r="D23" s="34"/>
      <c r="E23" s="36"/>
      <c r="F23" s="37"/>
      <c r="G23" s="51"/>
      <c r="H23" s="43">
        <v>1</v>
      </c>
      <c r="I23" s="52"/>
      <c r="J23" s="53"/>
      <c r="K23" s="54"/>
    </row>
    <row r="24" spans="1:11" ht="14.5" x14ac:dyDescent="0.35">
      <c r="A24" s="25"/>
      <c r="B24" s="22"/>
      <c r="C24" s="22"/>
      <c r="D24" s="22"/>
      <c r="E24" s="25"/>
      <c r="F24" s="25"/>
      <c r="G24" s="48"/>
      <c r="H24" s="25"/>
      <c r="I24" s="55"/>
      <c r="J24" s="25"/>
    </row>
    <row r="25" spans="1:11" ht="14.5" x14ac:dyDescent="0.35">
      <c r="A25" s="25" t="s">
        <v>138</v>
      </c>
      <c r="B25" s="22"/>
      <c r="C25" s="22"/>
      <c r="D25" s="22"/>
      <c r="E25" s="25"/>
      <c r="F25" s="25"/>
      <c r="G25" s="48"/>
      <c r="H25" s="25"/>
      <c r="I25" s="55"/>
      <c r="J25" s="25"/>
    </row>
    <row r="26" spans="1:11" ht="14.5" x14ac:dyDescent="0.35">
      <c r="A26" s="56"/>
      <c r="B26" s="34"/>
      <c r="C26" s="34"/>
      <c r="D26" s="34"/>
      <c r="E26" s="57"/>
      <c r="F26" s="57"/>
      <c r="G26" s="58"/>
      <c r="H26" s="25"/>
      <c r="I26" s="55"/>
      <c r="J26" s="25"/>
    </row>
    <row r="27" spans="1:11" ht="14.5" x14ac:dyDescent="0.35">
      <c r="A27" s="25"/>
      <c r="B27" s="22"/>
      <c r="C27" s="22"/>
      <c r="D27" s="22"/>
      <c r="E27" s="25"/>
      <c r="F27" s="25"/>
      <c r="G27" s="48"/>
      <c r="H27" s="25"/>
      <c r="I27" s="55"/>
      <c r="J27" s="25"/>
    </row>
    <row r="28" spans="1:11" ht="14.5" x14ac:dyDescent="0.35">
      <c r="A28" s="25" t="s">
        <v>210</v>
      </c>
      <c r="B28" s="22"/>
      <c r="C28" s="22"/>
      <c r="D28" s="22"/>
      <c r="E28" s="25"/>
      <c r="F28" s="25"/>
      <c r="G28" s="48"/>
      <c r="H28" s="25"/>
      <c r="I28" s="55"/>
      <c r="J28" s="25"/>
    </row>
    <row r="29" spans="1:11" ht="14.5" x14ac:dyDescent="0.35">
      <c r="A29" s="25"/>
      <c r="B29" s="22"/>
      <c r="C29" s="22"/>
      <c r="D29" s="22"/>
      <c r="E29" s="25"/>
      <c r="F29" s="25"/>
      <c r="G29" s="48"/>
      <c r="H29" s="25"/>
      <c r="I29" s="55"/>
      <c r="J29" s="25"/>
    </row>
    <row r="30" spans="1:11" ht="14.5" x14ac:dyDescent="0.35">
      <c r="A30" s="25" t="s">
        <v>211</v>
      </c>
      <c r="B30" s="22"/>
      <c r="C30" s="22"/>
      <c r="D30" s="22"/>
      <c r="E30" s="25"/>
      <c r="F30" s="25"/>
      <c r="G30" s="48"/>
      <c r="H30" s="25"/>
      <c r="I30" s="55"/>
      <c r="J30" s="25"/>
    </row>
    <row r="31" spans="1:11" ht="14.5" x14ac:dyDescent="0.35">
      <c r="A31" s="25"/>
      <c r="B31" s="22"/>
      <c r="C31" s="22"/>
      <c r="D31" s="22"/>
      <c r="E31" s="25"/>
      <c r="F31" s="25"/>
      <c r="G31" s="48"/>
      <c r="H31" s="25"/>
      <c r="I31" s="25"/>
      <c r="J31" s="25"/>
    </row>
    <row r="32" spans="1:11" ht="14.5" x14ac:dyDescent="0.35">
      <c r="A32" s="25"/>
      <c r="B32" s="22"/>
      <c r="C32" s="22"/>
      <c r="D32" s="22"/>
      <c r="E32" s="25"/>
      <c r="F32" s="25"/>
      <c r="G32" s="48"/>
      <c r="H32" s="25"/>
      <c r="I32" s="25"/>
      <c r="J32" s="25"/>
    </row>
    <row r="33" spans="1:10" ht="14.5" x14ac:dyDescent="0.35">
      <c r="A33" s="25"/>
      <c r="B33" s="22"/>
      <c r="C33" s="22"/>
      <c r="D33" s="22"/>
      <c r="E33" s="25"/>
      <c r="F33" s="25"/>
      <c r="G33" s="48"/>
      <c r="H33" s="25"/>
      <c r="I33" s="25"/>
      <c r="J33" s="25"/>
    </row>
    <row r="34" spans="1:10" ht="14.5" x14ac:dyDescent="0.35">
      <c r="A34" s="25"/>
      <c r="B34" s="22"/>
      <c r="C34" s="22"/>
      <c r="D34" s="22"/>
      <c r="E34" s="25"/>
      <c r="F34" s="25"/>
      <c r="G34" s="48"/>
      <c r="H34" s="25"/>
      <c r="I34" s="25"/>
      <c r="J34" s="25"/>
    </row>
    <row r="35" spans="1:10" ht="14.5" x14ac:dyDescent="0.35">
      <c r="A35" s="25"/>
      <c r="B35" s="22"/>
      <c r="C35" s="22"/>
      <c r="D35" s="22"/>
      <c r="E35" s="25"/>
      <c r="F35" s="25"/>
      <c r="G35" s="48"/>
      <c r="H35" s="25"/>
      <c r="I35" s="25"/>
      <c r="J35" s="25"/>
    </row>
    <row r="36" spans="1:10" ht="14.5" x14ac:dyDescent="0.35">
      <c r="A36" s="25"/>
      <c r="B36" s="22"/>
      <c r="C36" s="22"/>
      <c r="D36" s="22"/>
      <c r="E36" s="25"/>
      <c r="F36" s="25"/>
      <c r="G36" s="48"/>
      <c r="H36" s="25"/>
      <c r="I36" s="25"/>
      <c r="J36" s="25"/>
    </row>
    <row r="37" spans="1:10" ht="14.5" x14ac:dyDescent="0.35">
      <c r="A37" s="25"/>
      <c r="B37" s="22"/>
      <c r="C37" s="22"/>
      <c r="D37" s="22"/>
      <c r="E37" s="25"/>
      <c r="F37" s="25"/>
      <c r="G37" s="48"/>
      <c r="H37" s="25"/>
      <c r="I37" s="25"/>
      <c r="J37" s="25"/>
    </row>
    <row r="38" spans="1:10" ht="14.5" x14ac:dyDescent="0.35">
      <c r="A38" s="25"/>
      <c r="B38" s="22"/>
      <c r="C38" s="22"/>
      <c r="D38" s="22"/>
      <c r="E38" s="25"/>
      <c r="F38" s="25"/>
      <c r="G38" s="48"/>
      <c r="H38" s="25"/>
      <c r="I38" s="25"/>
      <c r="J38" s="25"/>
    </row>
    <row r="39" spans="1:10" ht="14.5" x14ac:dyDescent="0.35">
      <c r="A39" s="25"/>
      <c r="B39" s="22"/>
      <c r="C39" s="22"/>
      <c r="D39" s="22"/>
      <c r="E39" s="25"/>
      <c r="F39" s="25"/>
      <c r="G39" s="48"/>
      <c r="H39" s="25"/>
      <c r="I39" s="25"/>
      <c r="J39" s="25"/>
    </row>
    <row r="40" spans="1:10" ht="14.5" x14ac:dyDescent="0.35">
      <c r="A40" s="25"/>
      <c r="B40" s="22"/>
      <c r="C40" s="22"/>
      <c r="D40" s="22"/>
      <c r="E40" s="25"/>
      <c r="F40" s="25"/>
      <c r="G40" s="48"/>
      <c r="H40" s="25"/>
      <c r="I40" s="25"/>
      <c r="J40" s="25"/>
    </row>
    <row r="41" spans="1:10" ht="14.5" x14ac:dyDescent="0.35">
      <c r="A41" s="25"/>
      <c r="B41" s="22"/>
      <c r="C41" s="22"/>
      <c r="D41" s="22"/>
      <c r="E41" s="25"/>
      <c r="F41" s="25"/>
      <c r="G41" s="48"/>
      <c r="H41" s="25"/>
      <c r="I41" s="25"/>
      <c r="J41" s="25"/>
    </row>
    <row r="42" spans="1:10" ht="14.5" x14ac:dyDescent="0.35">
      <c r="A42" s="25"/>
      <c r="B42" s="22"/>
      <c r="C42" s="22"/>
      <c r="D42" s="22"/>
      <c r="E42" s="25"/>
      <c r="F42" s="25"/>
      <c r="G42" s="48"/>
      <c r="H42" s="25"/>
      <c r="I42" s="25"/>
      <c r="J42" s="25"/>
    </row>
    <row r="43" spans="1:10" ht="14.5" x14ac:dyDescent="0.35">
      <c r="A43" s="25"/>
      <c r="B43" s="22"/>
      <c r="C43" s="22"/>
      <c r="D43" s="22"/>
      <c r="E43" s="25"/>
      <c r="F43" s="25"/>
      <c r="G43" s="48"/>
      <c r="H43" s="25"/>
      <c r="I43" s="25"/>
      <c r="J43" s="25"/>
    </row>
    <row r="44" spans="1:10" ht="14.5" x14ac:dyDescent="0.35">
      <c r="A44" s="25"/>
      <c r="B44" s="22"/>
      <c r="C44" s="22"/>
      <c r="D44" s="22"/>
      <c r="E44" s="25"/>
      <c r="F44" s="25"/>
      <c r="G44" s="48"/>
      <c r="H44" s="25"/>
      <c r="I44" s="25"/>
      <c r="J44" s="25"/>
    </row>
    <row r="45" spans="1:10" ht="14.5" x14ac:dyDescent="0.35">
      <c r="A45" s="25"/>
      <c r="B45" s="22"/>
      <c r="C45" s="22"/>
      <c r="D45" s="22"/>
      <c r="E45" s="25"/>
      <c r="F45" s="25"/>
      <c r="G45" s="48"/>
      <c r="H45" s="25"/>
      <c r="I45" s="25"/>
      <c r="J45" s="25"/>
    </row>
    <row r="46" spans="1:10" ht="14.5" x14ac:dyDescent="0.35">
      <c r="A46" s="25"/>
      <c r="B46" s="22"/>
      <c r="C46" s="22"/>
      <c r="D46" s="22"/>
      <c r="E46" s="25"/>
      <c r="F46" s="25"/>
      <c r="G46" s="48"/>
      <c r="H46" s="25"/>
      <c r="I46" s="25"/>
      <c r="J46" s="25"/>
    </row>
    <row r="47" spans="1:10" ht="14.5" x14ac:dyDescent="0.35">
      <c r="A47" s="25"/>
      <c r="B47" s="22"/>
      <c r="C47" s="22"/>
      <c r="D47" s="22"/>
      <c r="E47" s="25"/>
      <c r="F47" s="25"/>
      <c r="G47" s="48"/>
      <c r="H47" s="25"/>
      <c r="I47" s="25"/>
      <c r="J47" s="25"/>
    </row>
    <row r="48" spans="1:10" ht="14.5" x14ac:dyDescent="0.35">
      <c r="A48" s="25"/>
      <c r="B48" s="22"/>
      <c r="C48" s="22"/>
      <c r="D48" s="22"/>
      <c r="E48" s="25"/>
      <c r="F48" s="25"/>
      <c r="G48" s="48"/>
      <c r="H48" s="25"/>
      <c r="I48" s="25"/>
      <c r="J48" s="25"/>
    </row>
    <row r="49" spans="1:10" ht="14.5" x14ac:dyDescent="0.35">
      <c r="A49" s="25"/>
      <c r="B49" s="22"/>
      <c r="C49" s="22"/>
      <c r="D49" s="22"/>
      <c r="E49" s="25"/>
      <c r="F49" s="25"/>
      <c r="G49" s="48"/>
      <c r="H49" s="25"/>
      <c r="I49" s="25"/>
      <c r="J49" s="25"/>
    </row>
    <row r="50" spans="1:10" ht="14.5" x14ac:dyDescent="0.35">
      <c r="A50" s="25"/>
      <c r="B50" s="22"/>
      <c r="C50" s="22"/>
      <c r="D50" s="22"/>
      <c r="E50" s="25"/>
      <c r="F50" s="25"/>
      <c r="G50" s="48"/>
      <c r="H50" s="25"/>
      <c r="I50" s="25"/>
      <c r="J50" s="25"/>
    </row>
    <row r="51" spans="1:10" ht="14.5" x14ac:dyDescent="0.35">
      <c r="A51" s="25"/>
      <c r="B51" s="22"/>
      <c r="C51" s="22"/>
      <c r="D51" s="22"/>
      <c r="E51" s="25"/>
      <c r="F51" s="25"/>
      <c r="G51" s="48"/>
      <c r="H51" s="25"/>
      <c r="I51" s="25"/>
      <c r="J51" s="25"/>
    </row>
    <row r="52" spans="1:10" ht="14.5" x14ac:dyDescent="0.35">
      <c r="A52" s="25"/>
      <c r="B52" s="22"/>
      <c r="C52" s="22"/>
      <c r="D52" s="22"/>
      <c r="E52" s="25"/>
      <c r="F52" s="25"/>
      <c r="G52" s="48"/>
      <c r="H52" s="25"/>
      <c r="I52" s="25"/>
      <c r="J52" s="25"/>
    </row>
    <row r="53" spans="1:10" ht="14.5" x14ac:dyDescent="0.35">
      <c r="A53" s="25"/>
      <c r="B53" s="22"/>
      <c r="C53" s="22"/>
      <c r="D53" s="22"/>
      <c r="E53" s="25"/>
      <c r="F53" s="25"/>
      <c r="G53" s="48"/>
      <c r="H53" s="25"/>
      <c r="I53" s="25"/>
      <c r="J53" s="25"/>
    </row>
    <row r="54" spans="1:10" ht="14.5" x14ac:dyDescent="0.35">
      <c r="A54" s="25"/>
      <c r="B54" s="22"/>
      <c r="C54" s="22"/>
      <c r="D54" s="22"/>
      <c r="E54" s="25"/>
      <c r="F54" s="25"/>
      <c r="G54" s="48"/>
      <c r="H54" s="25"/>
      <c r="I54" s="25"/>
      <c r="J54" s="25"/>
    </row>
    <row r="55" spans="1:10" ht="14.5" x14ac:dyDescent="0.35">
      <c r="A55" s="25"/>
      <c r="B55" s="22"/>
      <c r="C55" s="22"/>
      <c r="D55" s="22"/>
      <c r="E55" s="25"/>
      <c r="F55" s="25"/>
      <c r="G55" s="48"/>
      <c r="H55" s="25"/>
      <c r="I55" s="25"/>
      <c r="J55" s="25"/>
    </row>
    <row r="56" spans="1:10" ht="14.5" x14ac:dyDescent="0.35">
      <c r="A56" s="25"/>
      <c r="B56" s="22"/>
      <c r="C56" s="22"/>
      <c r="D56" s="22"/>
      <c r="E56" s="25"/>
      <c r="F56" s="25"/>
      <c r="G56" s="48"/>
      <c r="H56" s="25"/>
      <c r="I56" s="25"/>
      <c r="J56" s="25"/>
    </row>
    <row r="57" spans="1:10" ht="14.5" x14ac:dyDescent="0.35">
      <c r="A57" s="25"/>
      <c r="B57" s="22"/>
      <c r="C57" s="22"/>
      <c r="D57" s="22"/>
      <c r="E57" s="25"/>
      <c r="F57" s="25"/>
      <c r="G57" s="48"/>
      <c r="H57" s="25"/>
      <c r="I57" s="25"/>
      <c r="J57" s="25"/>
    </row>
    <row r="58" spans="1:10" ht="14.5" x14ac:dyDescent="0.35">
      <c r="A58" s="25"/>
      <c r="B58" s="22"/>
      <c r="C58" s="22"/>
      <c r="D58" s="22"/>
      <c r="E58" s="25"/>
      <c r="F58" s="25"/>
      <c r="G58" s="48"/>
      <c r="H58" s="25"/>
      <c r="I58" s="25"/>
      <c r="J58" s="25"/>
    </row>
    <row r="59" spans="1:10" ht="14.5" x14ac:dyDescent="0.35">
      <c r="A59" s="25"/>
      <c r="B59" s="22"/>
      <c r="C59" s="22"/>
      <c r="D59" s="22"/>
      <c r="E59" s="25"/>
      <c r="F59" s="25"/>
      <c r="G59" s="48"/>
      <c r="H59" s="25"/>
      <c r="I59" s="25"/>
      <c r="J59" s="25"/>
    </row>
    <row r="60" spans="1:10" ht="14.5" x14ac:dyDescent="0.35">
      <c r="A60" s="25"/>
      <c r="B60" s="22"/>
      <c r="C60" s="22"/>
      <c r="D60" s="22"/>
      <c r="E60" s="25"/>
      <c r="F60" s="25"/>
      <c r="G60" s="48"/>
      <c r="H60" s="25"/>
      <c r="I60" s="25"/>
      <c r="J60" s="25"/>
    </row>
    <row r="61" spans="1:10" ht="14.5" x14ac:dyDescent="0.35">
      <c r="A61" s="25"/>
      <c r="B61" s="22"/>
      <c r="C61" s="22"/>
      <c r="D61" s="22"/>
      <c r="E61" s="25"/>
      <c r="F61" s="25"/>
      <c r="G61" s="48"/>
      <c r="H61" s="25"/>
      <c r="I61" s="25"/>
      <c r="J61" s="25"/>
    </row>
    <row r="62" spans="1:10" ht="14.5" x14ac:dyDescent="0.35">
      <c r="A62" s="25"/>
      <c r="B62" s="22"/>
      <c r="C62" s="22"/>
      <c r="D62" s="22"/>
      <c r="E62" s="25"/>
      <c r="F62" s="25"/>
      <c r="G62" s="48"/>
      <c r="H62" s="25"/>
      <c r="I62" s="25"/>
      <c r="J62" s="25"/>
    </row>
    <row r="63" spans="1:10" ht="14.5" x14ac:dyDescent="0.35">
      <c r="A63" s="25"/>
      <c r="B63" s="22"/>
      <c r="C63" s="22"/>
      <c r="D63" s="22"/>
      <c r="E63" s="25"/>
      <c r="F63" s="25"/>
      <c r="G63" s="48"/>
      <c r="H63" s="25"/>
      <c r="I63" s="25"/>
      <c r="J63" s="25"/>
    </row>
    <row r="64" spans="1:10" ht="14.5" x14ac:dyDescent="0.35">
      <c r="A64" s="25"/>
      <c r="B64" s="22"/>
      <c r="C64" s="22"/>
      <c r="D64" s="22"/>
      <c r="E64" s="25"/>
      <c r="F64" s="25"/>
      <c r="G64" s="48"/>
      <c r="H64" s="25"/>
      <c r="I64" s="25"/>
      <c r="J64" s="25"/>
    </row>
    <row r="65" spans="1:10" ht="14.5" x14ac:dyDescent="0.35">
      <c r="A65" s="25"/>
      <c r="B65" s="22"/>
      <c r="C65" s="22"/>
      <c r="D65" s="22"/>
      <c r="E65" s="25"/>
      <c r="F65" s="25"/>
      <c r="G65" s="48"/>
      <c r="H65" s="25"/>
      <c r="I65" s="25"/>
      <c r="J65" s="25"/>
    </row>
    <row r="66" spans="1:10" ht="14.5" x14ac:dyDescent="0.35">
      <c r="A66" s="25"/>
      <c r="B66" s="22"/>
      <c r="C66" s="22"/>
      <c r="D66" s="22"/>
      <c r="E66" s="25"/>
      <c r="F66" s="25"/>
      <c r="G66" s="48"/>
      <c r="H66" s="25"/>
      <c r="I66" s="25"/>
      <c r="J66" s="25"/>
    </row>
    <row r="67" spans="1:10" ht="14.5" x14ac:dyDescent="0.35">
      <c r="A67" s="25"/>
      <c r="B67" s="22"/>
      <c r="C67" s="22"/>
      <c r="D67" s="22"/>
      <c r="E67" s="25"/>
      <c r="F67" s="25"/>
      <c r="G67" s="48"/>
      <c r="H67" s="25"/>
      <c r="I67" s="25"/>
      <c r="J67" s="25"/>
    </row>
    <row r="68" spans="1:10" ht="14.5" x14ac:dyDescent="0.35">
      <c r="A68" s="25"/>
      <c r="B68" s="22"/>
      <c r="C68" s="22"/>
      <c r="D68" s="22"/>
      <c r="E68" s="25"/>
      <c r="F68" s="25"/>
      <c r="G68" s="48"/>
      <c r="H68" s="25"/>
      <c r="I68" s="25"/>
      <c r="J68" s="25"/>
    </row>
    <row r="69" spans="1:10" ht="14.5" x14ac:dyDescent="0.35">
      <c r="A69" s="25"/>
      <c r="B69" s="22"/>
      <c r="C69" s="22"/>
      <c r="D69" s="22"/>
      <c r="E69" s="25"/>
      <c r="F69" s="25"/>
      <c r="G69" s="48"/>
      <c r="H69" s="25"/>
      <c r="I69" s="25"/>
      <c r="J69" s="25"/>
    </row>
    <row r="70" spans="1:10" ht="14.5" x14ac:dyDescent="0.35">
      <c r="A70" s="25"/>
      <c r="B70" s="22"/>
      <c r="C70" s="22"/>
      <c r="D70" s="22"/>
      <c r="E70" s="25"/>
      <c r="F70" s="25"/>
      <c r="G70" s="48"/>
      <c r="H70" s="25"/>
      <c r="I70" s="25"/>
      <c r="J70" s="25"/>
    </row>
    <row r="71" spans="1:10" ht="14.5" x14ac:dyDescent="0.35">
      <c r="A71" s="25"/>
      <c r="B71" s="22"/>
      <c r="C71" s="22"/>
      <c r="D71" s="22"/>
      <c r="E71" s="25"/>
      <c r="F71" s="25"/>
      <c r="G71" s="48"/>
      <c r="H71" s="25"/>
      <c r="I71" s="25"/>
      <c r="J71" s="25"/>
    </row>
    <row r="72" spans="1:10" ht="14.5" x14ac:dyDescent="0.35">
      <c r="A72" s="25"/>
      <c r="B72" s="22"/>
      <c r="C72" s="22"/>
      <c r="D72" s="22"/>
      <c r="E72" s="25"/>
      <c r="F72" s="25"/>
      <c r="G72" s="48"/>
      <c r="H72" s="25"/>
      <c r="I72" s="25"/>
      <c r="J72" s="25"/>
    </row>
    <row r="73" spans="1:10" ht="14.5" x14ac:dyDescent="0.35">
      <c r="A73" s="25"/>
      <c r="B73" s="22"/>
      <c r="C73" s="22"/>
      <c r="D73" s="22"/>
      <c r="E73" s="25"/>
      <c r="F73" s="25"/>
      <c r="G73" s="48"/>
      <c r="H73" s="25"/>
      <c r="I73" s="25"/>
      <c r="J73" s="25"/>
    </row>
    <row r="74" spans="1:10" ht="14.5" x14ac:dyDescent="0.35">
      <c r="A74" s="25"/>
      <c r="B74" s="22"/>
      <c r="C74" s="22"/>
      <c r="D74" s="22"/>
      <c r="E74" s="25"/>
      <c r="F74" s="25"/>
      <c r="G74" s="48"/>
      <c r="H74" s="25"/>
      <c r="I74" s="25"/>
      <c r="J74" s="25"/>
    </row>
    <row r="75" spans="1:10" ht="14.5" x14ac:dyDescent="0.35">
      <c r="A75" s="25"/>
      <c r="B75" s="22"/>
      <c r="C75" s="22"/>
      <c r="D75" s="22"/>
      <c r="E75" s="25"/>
      <c r="F75" s="25"/>
      <c r="G75" s="48"/>
      <c r="H75" s="25"/>
      <c r="I75" s="25"/>
      <c r="J75" s="25"/>
    </row>
    <row r="76" spans="1:10" ht="14.5" x14ac:dyDescent="0.35">
      <c r="A76" s="25"/>
      <c r="B76" s="22"/>
      <c r="C76" s="22"/>
      <c r="D76" s="22"/>
      <c r="E76" s="25"/>
      <c r="F76" s="25"/>
      <c r="G76" s="48"/>
      <c r="H76" s="25"/>
      <c r="I76" s="25"/>
      <c r="J76" s="25"/>
    </row>
    <row r="77" spans="1:10" ht="14.5" x14ac:dyDescent="0.35">
      <c r="A77" s="25"/>
      <c r="B77" s="22"/>
      <c r="C77" s="22"/>
      <c r="D77" s="22"/>
      <c r="E77" s="25"/>
      <c r="F77" s="25"/>
      <c r="G77" s="48"/>
      <c r="H77" s="25"/>
      <c r="I77" s="25"/>
      <c r="J77" s="25"/>
    </row>
    <row r="78" spans="1:10" ht="14.5" x14ac:dyDescent="0.35">
      <c r="A78" s="25"/>
      <c r="B78" s="22"/>
      <c r="C78" s="22"/>
      <c r="D78" s="22"/>
      <c r="E78" s="25"/>
      <c r="F78" s="25"/>
      <c r="G78" s="48"/>
      <c r="H78" s="25"/>
      <c r="I78" s="25"/>
      <c r="J78" s="25"/>
    </row>
    <row r="79" spans="1:10" ht="14.5" x14ac:dyDescent="0.35">
      <c r="A79" s="25"/>
      <c r="B79" s="22"/>
      <c r="C79" s="22"/>
      <c r="D79" s="22"/>
      <c r="E79" s="25"/>
      <c r="F79" s="25"/>
      <c r="G79" s="48"/>
      <c r="H79" s="25"/>
      <c r="I79" s="25"/>
      <c r="J79" s="25"/>
    </row>
    <row r="80" spans="1:10" ht="14.5" x14ac:dyDescent="0.35">
      <c r="A80" s="25"/>
      <c r="B80" s="22"/>
      <c r="C80" s="22"/>
      <c r="D80" s="22"/>
      <c r="E80" s="25"/>
      <c r="F80" s="25"/>
      <c r="G80" s="48"/>
      <c r="H80" s="25"/>
      <c r="I80" s="25"/>
      <c r="J80" s="25"/>
    </row>
    <row r="81" spans="1:10" ht="14.5" x14ac:dyDescent="0.35">
      <c r="A81" s="25"/>
      <c r="B81" s="22"/>
      <c r="C81" s="22"/>
      <c r="D81" s="22"/>
      <c r="E81" s="25"/>
      <c r="F81" s="25"/>
      <c r="G81" s="48"/>
      <c r="H81" s="25"/>
      <c r="I81" s="25"/>
      <c r="J81" s="25"/>
    </row>
    <row r="82" spans="1:10" ht="14.5" x14ac:dyDescent="0.35">
      <c r="A82" s="25"/>
      <c r="B82" s="22"/>
      <c r="C82" s="22"/>
      <c r="D82" s="22"/>
      <c r="E82" s="25"/>
      <c r="F82" s="25"/>
      <c r="G82" s="48"/>
      <c r="H82" s="25"/>
      <c r="I82" s="25"/>
      <c r="J82" s="25"/>
    </row>
    <row r="83" spans="1:10" ht="14.5" x14ac:dyDescent="0.35">
      <c r="A83" s="25"/>
      <c r="B83" s="22"/>
      <c r="C83" s="22"/>
      <c r="D83" s="22"/>
      <c r="E83" s="25"/>
      <c r="F83" s="25"/>
      <c r="G83" s="48"/>
      <c r="H83" s="25"/>
      <c r="I83" s="25"/>
      <c r="J83" s="25"/>
    </row>
    <row r="84" spans="1:10" ht="14.5" x14ac:dyDescent="0.35">
      <c r="A84" s="25"/>
      <c r="B84" s="22"/>
      <c r="C84" s="22"/>
      <c r="D84" s="22"/>
      <c r="E84" s="25"/>
      <c r="F84" s="25"/>
      <c r="G84" s="48"/>
      <c r="H84" s="25"/>
      <c r="I84" s="25"/>
      <c r="J84" s="25"/>
    </row>
    <row r="85" spans="1:10" ht="14.5" x14ac:dyDescent="0.35">
      <c r="A85" s="25"/>
      <c r="B85" s="22"/>
      <c r="C85" s="22"/>
      <c r="D85" s="22"/>
      <c r="E85" s="25"/>
      <c r="F85" s="25"/>
      <c r="G85" s="48"/>
      <c r="H85" s="25"/>
      <c r="I85" s="25"/>
      <c r="J85" s="25"/>
    </row>
    <row r="86" spans="1:10" ht="14.5" x14ac:dyDescent="0.35">
      <c r="A86" s="25"/>
      <c r="B86" s="22"/>
      <c r="C86" s="22"/>
      <c r="D86" s="22"/>
      <c r="E86" s="25"/>
      <c r="F86" s="25"/>
      <c r="G86" s="48"/>
      <c r="H86" s="25"/>
      <c r="I86" s="25"/>
      <c r="J86" s="25"/>
    </row>
    <row r="87" spans="1:10" ht="14.5" x14ac:dyDescent="0.35">
      <c r="A87" s="25"/>
      <c r="B87" s="22"/>
      <c r="C87" s="22"/>
      <c r="D87" s="22"/>
      <c r="E87" s="25"/>
      <c r="F87" s="25"/>
      <c r="G87" s="48"/>
      <c r="H87" s="25"/>
      <c r="I87" s="25"/>
      <c r="J87" s="25"/>
    </row>
    <row r="88" spans="1:10" ht="14.5" x14ac:dyDescent="0.35">
      <c r="A88" s="25"/>
      <c r="B88" s="22"/>
      <c r="C88" s="22"/>
      <c r="D88" s="22"/>
      <c r="E88" s="25"/>
      <c r="F88" s="25"/>
      <c r="G88" s="48"/>
      <c r="H88" s="25"/>
      <c r="I88" s="25"/>
      <c r="J88" s="25"/>
    </row>
    <row r="89" spans="1:10" ht="14.5" x14ac:dyDescent="0.35">
      <c r="A89" s="25"/>
      <c r="B89" s="22"/>
      <c r="C89" s="22"/>
      <c r="D89" s="22"/>
      <c r="E89" s="25"/>
      <c r="F89" s="25"/>
      <c r="G89" s="48"/>
      <c r="H89" s="25"/>
      <c r="I89" s="25"/>
      <c r="J89" s="25"/>
    </row>
    <row r="90" spans="1:10" ht="14.5" x14ac:dyDescent="0.35">
      <c r="A90" s="25"/>
      <c r="B90" s="22"/>
      <c r="C90" s="22"/>
      <c r="D90" s="22"/>
      <c r="E90" s="25"/>
      <c r="F90" s="25"/>
      <c r="G90" s="48"/>
      <c r="H90" s="25"/>
      <c r="I90" s="25"/>
      <c r="J90" s="25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G19">
    <sortCondition ref="F4:F19"/>
  </sortState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3"/>
  <sheetViews>
    <sheetView workbookViewId="0"/>
  </sheetViews>
  <sheetFormatPr defaultColWidth="14.36328125" defaultRowHeight="15" customHeight="1" x14ac:dyDescent="0.35"/>
  <cols>
    <col min="1" max="1" width="9.1796875" style="26" customWidth="1"/>
    <col min="2" max="4" width="18.54296875" style="47" customWidth="1"/>
    <col min="5" max="5" width="8.36328125" style="26" customWidth="1"/>
    <col min="6" max="6" width="8.81640625" style="26" customWidth="1"/>
    <col min="7" max="7" width="8.54296875" style="59" customWidth="1"/>
    <col min="8" max="8" width="7" style="26" customWidth="1"/>
    <col min="9" max="9" width="3.36328125" style="26" customWidth="1"/>
    <col min="10" max="16384" width="14.36328125" style="26"/>
  </cols>
  <sheetData>
    <row r="1" spans="1:11" ht="14.5" x14ac:dyDescent="0.35">
      <c r="A1" s="21" t="s">
        <v>206</v>
      </c>
      <c r="B1" s="22"/>
      <c r="C1" s="22"/>
      <c r="D1" s="22"/>
      <c r="E1" s="25"/>
      <c r="F1" s="25"/>
      <c r="G1" s="48"/>
      <c r="H1" s="25"/>
      <c r="I1" s="25"/>
      <c r="J1" s="25"/>
    </row>
    <row r="2" spans="1:11" ht="14.5" x14ac:dyDescent="0.35">
      <c r="A2" s="25"/>
      <c r="B2" s="22"/>
      <c r="C2" s="22"/>
      <c r="D2" s="22"/>
      <c r="E2" s="25"/>
      <c r="F2" s="25"/>
      <c r="G2" s="48"/>
      <c r="H2" s="25"/>
      <c r="I2" s="25"/>
      <c r="J2" s="25"/>
    </row>
    <row r="3" spans="1:11" ht="29" x14ac:dyDescent="0.35">
      <c r="A3" s="31" t="s">
        <v>17</v>
      </c>
      <c r="B3" s="28" t="s">
        <v>1</v>
      </c>
      <c r="C3" s="28" t="s">
        <v>2</v>
      </c>
      <c r="D3" s="28" t="s">
        <v>12</v>
      </c>
      <c r="E3" s="31" t="s">
        <v>18</v>
      </c>
      <c r="F3" s="29" t="s">
        <v>19</v>
      </c>
      <c r="G3" s="49" t="s">
        <v>23</v>
      </c>
      <c r="H3" s="31" t="s">
        <v>20</v>
      </c>
      <c r="I3" s="32"/>
      <c r="J3" s="25"/>
      <c r="K3" s="50"/>
    </row>
    <row r="4" spans="1:11" ht="14.5" x14ac:dyDescent="0.35">
      <c r="A4" s="43">
        <v>1</v>
      </c>
      <c r="B4" s="34"/>
      <c r="C4" s="34"/>
      <c r="D4" s="34"/>
      <c r="E4" s="36"/>
      <c r="F4" s="37"/>
      <c r="G4" s="51"/>
      <c r="H4" s="40">
        <v>20</v>
      </c>
      <c r="I4" s="52"/>
      <c r="J4" s="53"/>
      <c r="K4" s="54"/>
    </row>
    <row r="5" spans="1:11" ht="14.5" x14ac:dyDescent="0.35">
      <c r="A5" s="43">
        <v>2</v>
      </c>
      <c r="B5" s="34"/>
      <c r="C5" s="34"/>
      <c r="D5" s="34"/>
      <c r="E5" s="36"/>
      <c r="F5" s="37"/>
      <c r="G5" s="51"/>
      <c r="H5" s="43">
        <v>19</v>
      </c>
      <c r="I5" s="52"/>
      <c r="J5" s="53"/>
      <c r="K5" s="54"/>
    </row>
    <row r="6" spans="1:11" ht="14.5" x14ac:dyDescent="0.35">
      <c r="A6" s="43">
        <v>3</v>
      </c>
      <c r="B6" s="34"/>
      <c r="C6" s="34"/>
      <c r="D6" s="34"/>
      <c r="E6" s="36"/>
      <c r="F6" s="37"/>
      <c r="G6" s="51"/>
      <c r="H6" s="43">
        <v>18</v>
      </c>
      <c r="I6" s="52"/>
      <c r="J6" s="53"/>
      <c r="K6" s="54"/>
    </row>
    <row r="7" spans="1:11" ht="14.5" x14ac:dyDescent="0.35">
      <c r="A7" s="43">
        <v>4</v>
      </c>
      <c r="B7" s="34"/>
      <c r="C7" s="34"/>
      <c r="D7" s="34"/>
      <c r="E7" s="36"/>
      <c r="F7" s="37"/>
      <c r="G7" s="51"/>
      <c r="H7" s="40">
        <v>17</v>
      </c>
      <c r="I7" s="52"/>
      <c r="J7" s="53"/>
      <c r="K7" s="54"/>
    </row>
    <row r="8" spans="1:11" ht="14.5" x14ac:dyDescent="0.35">
      <c r="A8" s="43">
        <v>5</v>
      </c>
      <c r="B8" s="34"/>
      <c r="C8" s="34"/>
      <c r="D8" s="34"/>
      <c r="E8" s="36"/>
      <c r="F8" s="37"/>
      <c r="G8" s="51"/>
      <c r="H8" s="43">
        <v>16</v>
      </c>
      <c r="I8" s="52"/>
      <c r="J8" s="53"/>
      <c r="K8" s="54"/>
    </row>
    <row r="9" spans="1:11" ht="14.5" x14ac:dyDescent="0.35">
      <c r="A9" s="43">
        <v>6</v>
      </c>
      <c r="B9" s="34"/>
      <c r="C9" s="34"/>
      <c r="D9" s="34"/>
      <c r="E9" s="36"/>
      <c r="F9" s="37"/>
      <c r="G9" s="51"/>
      <c r="H9" s="43">
        <v>16</v>
      </c>
      <c r="I9" s="52"/>
      <c r="J9" s="53"/>
      <c r="K9" s="54"/>
    </row>
    <row r="10" spans="1:11" ht="14.5" x14ac:dyDescent="0.35">
      <c r="A10" s="43">
        <v>7</v>
      </c>
      <c r="B10" s="34"/>
      <c r="C10" s="34"/>
      <c r="D10" s="34"/>
      <c r="E10" s="36"/>
      <c r="F10" s="37"/>
      <c r="G10" s="51"/>
      <c r="H10" s="40">
        <v>14</v>
      </c>
      <c r="I10" s="52"/>
      <c r="J10" s="53"/>
      <c r="K10" s="54"/>
    </row>
    <row r="11" spans="1:11" ht="14.5" x14ac:dyDescent="0.35">
      <c r="A11" s="43">
        <v>8</v>
      </c>
      <c r="B11" s="34"/>
      <c r="C11" s="34"/>
      <c r="D11" s="34"/>
      <c r="E11" s="36"/>
      <c r="F11" s="37"/>
      <c r="G11" s="51"/>
      <c r="H11" s="43">
        <v>13</v>
      </c>
      <c r="I11" s="52"/>
      <c r="J11" s="53"/>
      <c r="K11" s="54"/>
    </row>
    <row r="12" spans="1:11" ht="14.5" x14ac:dyDescent="0.35">
      <c r="A12" s="43">
        <v>9</v>
      </c>
      <c r="B12" s="34"/>
      <c r="C12" s="34"/>
      <c r="D12" s="34"/>
      <c r="E12" s="36"/>
      <c r="F12" s="37"/>
      <c r="G12" s="51"/>
      <c r="H12" s="43">
        <v>12</v>
      </c>
      <c r="I12" s="52"/>
      <c r="J12" s="53"/>
      <c r="K12" s="54"/>
    </row>
    <row r="13" spans="1:11" ht="14.5" x14ac:dyDescent="0.35">
      <c r="A13" s="43">
        <v>10</v>
      </c>
      <c r="B13" s="34"/>
      <c r="C13" s="34"/>
      <c r="D13" s="34"/>
      <c r="E13" s="36"/>
      <c r="F13" s="37"/>
      <c r="G13" s="51"/>
      <c r="H13" s="40">
        <v>11</v>
      </c>
      <c r="I13" s="52"/>
      <c r="J13" s="53"/>
      <c r="K13" s="54"/>
    </row>
    <row r="14" spans="1:11" ht="14.5" x14ac:dyDescent="0.35">
      <c r="A14" s="43">
        <v>11</v>
      </c>
      <c r="B14" s="34"/>
      <c r="C14" s="34"/>
      <c r="D14" s="34"/>
      <c r="E14" s="36"/>
      <c r="F14" s="37"/>
      <c r="G14" s="51"/>
      <c r="H14" s="43">
        <v>10</v>
      </c>
      <c r="I14" s="52"/>
      <c r="J14" s="53"/>
      <c r="K14" s="54"/>
    </row>
    <row r="15" spans="1:11" ht="14.5" x14ac:dyDescent="0.35">
      <c r="A15" s="43">
        <v>12</v>
      </c>
      <c r="B15" s="34"/>
      <c r="C15" s="34"/>
      <c r="D15" s="34"/>
      <c r="E15" s="36"/>
      <c r="F15" s="37"/>
      <c r="G15" s="51"/>
      <c r="H15" s="43">
        <v>9</v>
      </c>
      <c r="I15" s="52"/>
      <c r="J15" s="53"/>
      <c r="K15" s="54"/>
    </row>
    <row r="16" spans="1:11" ht="14.5" x14ac:dyDescent="0.35">
      <c r="A16" s="43">
        <v>13</v>
      </c>
      <c r="B16" s="34"/>
      <c r="C16" s="34"/>
      <c r="D16" s="34"/>
      <c r="E16" s="36"/>
      <c r="F16" s="37"/>
      <c r="G16" s="51"/>
      <c r="H16" s="40">
        <v>8</v>
      </c>
      <c r="I16" s="52"/>
      <c r="J16" s="53"/>
      <c r="K16" s="54"/>
    </row>
    <row r="17" spans="1:11" ht="14.5" x14ac:dyDescent="0.35">
      <c r="A17" s="43">
        <v>14</v>
      </c>
      <c r="B17" s="34"/>
      <c r="C17" s="34"/>
      <c r="D17" s="34"/>
      <c r="E17" s="36"/>
      <c r="F17" s="37"/>
      <c r="G17" s="51"/>
      <c r="H17" s="43">
        <v>7</v>
      </c>
      <c r="I17" s="52"/>
      <c r="J17" s="53"/>
      <c r="K17" s="54"/>
    </row>
    <row r="18" spans="1:11" ht="14.5" x14ac:dyDescent="0.35">
      <c r="A18" s="43">
        <v>15</v>
      </c>
      <c r="B18" s="34"/>
      <c r="C18" s="34"/>
      <c r="D18" s="34"/>
      <c r="E18" s="36"/>
      <c r="F18" s="37"/>
      <c r="G18" s="51"/>
      <c r="H18" s="43">
        <v>6</v>
      </c>
      <c r="I18" s="52"/>
      <c r="J18" s="53"/>
      <c r="K18" s="53"/>
    </row>
    <row r="19" spans="1:11" ht="14.5" x14ac:dyDescent="0.35">
      <c r="A19" s="43">
        <v>16</v>
      </c>
      <c r="B19" s="34"/>
      <c r="C19" s="34"/>
      <c r="D19" s="34"/>
      <c r="E19" s="36"/>
      <c r="F19" s="37"/>
      <c r="G19" s="51"/>
      <c r="H19" s="40">
        <v>5</v>
      </c>
      <c r="I19" s="52"/>
      <c r="J19" s="53"/>
      <c r="K19" s="54"/>
    </row>
    <row r="20" spans="1:11" ht="14.5" x14ac:dyDescent="0.35">
      <c r="A20" s="43">
        <v>17</v>
      </c>
      <c r="B20" s="34"/>
      <c r="C20" s="34"/>
      <c r="D20" s="34"/>
      <c r="E20" s="36"/>
      <c r="F20" s="37"/>
      <c r="G20" s="51"/>
      <c r="H20" s="43">
        <v>4</v>
      </c>
      <c r="I20" s="52"/>
      <c r="J20" s="53"/>
      <c r="K20" s="54"/>
    </row>
    <row r="21" spans="1:11" ht="14.5" x14ac:dyDescent="0.35">
      <c r="A21" s="43">
        <v>18</v>
      </c>
      <c r="B21" s="34"/>
      <c r="C21" s="34"/>
      <c r="D21" s="34"/>
      <c r="E21" s="36"/>
      <c r="F21" s="37"/>
      <c r="G21" s="51"/>
      <c r="H21" s="43">
        <v>3</v>
      </c>
      <c r="I21" s="52"/>
      <c r="J21" s="53"/>
      <c r="K21" s="54"/>
    </row>
    <row r="22" spans="1:11" ht="14.5" x14ac:dyDescent="0.35">
      <c r="A22" s="43">
        <v>19</v>
      </c>
      <c r="B22" s="34"/>
      <c r="C22" s="34"/>
      <c r="D22" s="34"/>
      <c r="E22" s="36"/>
      <c r="F22" s="37"/>
      <c r="G22" s="51"/>
      <c r="H22" s="43">
        <v>2</v>
      </c>
      <c r="I22" s="52"/>
      <c r="J22" s="53"/>
      <c r="K22" s="54"/>
    </row>
    <row r="23" spans="1:11" ht="14.5" x14ac:dyDescent="0.35">
      <c r="A23" s="43">
        <v>20</v>
      </c>
      <c r="B23" s="34"/>
      <c r="C23" s="34"/>
      <c r="D23" s="34"/>
      <c r="E23" s="36"/>
      <c r="F23" s="37"/>
      <c r="G23" s="51"/>
      <c r="H23" s="43">
        <v>1</v>
      </c>
      <c r="I23" s="52"/>
      <c r="J23" s="53"/>
      <c r="K23" s="54"/>
    </row>
    <row r="24" spans="1:11" ht="14.5" x14ac:dyDescent="0.35">
      <c r="A24" s="25"/>
      <c r="B24" s="22"/>
      <c r="C24" s="22"/>
      <c r="D24" s="22"/>
      <c r="E24" s="25"/>
      <c r="F24" s="25"/>
      <c r="G24" s="48"/>
      <c r="H24" s="25"/>
      <c r="I24" s="55"/>
      <c r="J24" s="25"/>
    </row>
    <row r="25" spans="1:11" ht="14.5" x14ac:dyDescent="0.35">
      <c r="A25" s="25" t="s">
        <v>138</v>
      </c>
      <c r="B25" s="22"/>
      <c r="C25" s="22"/>
      <c r="D25" s="22"/>
      <c r="E25" s="25"/>
      <c r="F25" s="25"/>
      <c r="G25" s="48"/>
      <c r="H25" s="25"/>
      <c r="I25" s="55"/>
      <c r="J25" s="25"/>
    </row>
    <row r="26" spans="1:11" ht="14.5" x14ac:dyDescent="0.35">
      <c r="A26" s="56"/>
      <c r="B26" s="34"/>
      <c r="C26" s="34"/>
      <c r="D26" s="34"/>
      <c r="E26" s="57"/>
      <c r="F26" s="57"/>
      <c r="G26" s="58"/>
      <c r="H26" s="25"/>
      <c r="I26" s="55"/>
      <c r="J26" s="25"/>
    </row>
    <row r="27" spans="1:11" ht="14.5" x14ac:dyDescent="0.35">
      <c r="A27" s="25"/>
      <c r="B27" s="22"/>
      <c r="C27" s="22"/>
      <c r="D27" s="22"/>
      <c r="E27" s="25"/>
      <c r="F27" s="25"/>
      <c r="G27" s="48"/>
      <c r="H27" s="25"/>
      <c r="I27" s="55"/>
      <c r="J27" s="25"/>
    </row>
    <row r="28" spans="1:11" ht="14.5" x14ac:dyDescent="0.35">
      <c r="A28" s="25" t="s">
        <v>210</v>
      </c>
      <c r="B28" s="22"/>
      <c r="C28" s="22"/>
      <c r="D28" s="22"/>
      <c r="E28" s="25"/>
      <c r="F28" s="25"/>
      <c r="G28" s="48"/>
      <c r="H28" s="25"/>
      <c r="I28" s="55"/>
      <c r="J28" s="25"/>
    </row>
    <row r="29" spans="1:11" ht="14.5" x14ac:dyDescent="0.35">
      <c r="A29" s="25"/>
      <c r="B29" s="22"/>
      <c r="C29" s="22"/>
      <c r="D29" s="22"/>
      <c r="E29" s="25"/>
      <c r="F29" s="25"/>
      <c r="G29" s="48"/>
      <c r="H29" s="25"/>
      <c r="I29" s="55"/>
      <c r="J29" s="25"/>
    </row>
    <row r="30" spans="1:11" ht="14.5" x14ac:dyDescent="0.35">
      <c r="A30" s="25" t="s">
        <v>211</v>
      </c>
      <c r="B30" s="22"/>
      <c r="C30" s="22"/>
      <c r="D30" s="22"/>
      <c r="E30" s="25"/>
      <c r="F30" s="25"/>
      <c r="G30" s="48"/>
      <c r="H30" s="25"/>
      <c r="I30" s="55"/>
      <c r="J30" s="25"/>
    </row>
    <row r="31" spans="1:11" ht="14.5" x14ac:dyDescent="0.35">
      <c r="A31" s="25"/>
      <c r="B31" s="22"/>
      <c r="C31" s="22"/>
      <c r="D31" s="22"/>
      <c r="E31" s="25"/>
      <c r="F31" s="25"/>
      <c r="G31" s="48"/>
      <c r="H31" s="25"/>
      <c r="I31" s="25"/>
      <c r="J31" s="25"/>
    </row>
    <row r="32" spans="1:11" ht="14.5" x14ac:dyDescent="0.35">
      <c r="A32" s="25"/>
      <c r="B32" s="22"/>
      <c r="C32" s="22"/>
      <c r="D32" s="22"/>
      <c r="E32" s="25"/>
      <c r="F32" s="25"/>
      <c r="G32" s="48"/>
      <c r="H32" s="25"/>
      <c r="I32" s="25"/>
      <c r="J32" s="25"/>
    </row>
    <row r="33" spans="1:10" ht="14.5" x14ac:dyDescent="0.35">
      <c r="A33" s="25"/>
      <c r="B33" s="22"/>
      <c r="C33" s="22"/>
      <c r="D33" s="22"/>
      <c r="E33" s="25"/>
      <c r="F33" s="25"/>
      <c r="G33" s="48"/>
      <c r="H33" s="25"/>
      <c r="I33" s="25"/>
      <c r="J33" s="25"/>
    </row>
    <row r="34" spans="1:10" ht="14.5" x14ac:dyDescent="0.35">
      <c r="A34" s="25"/>
      <c r="B34" s="22"/>
      <c r="C34" s="22"/>
      <c r="D34" s="22"/>
      <c r="E34" s="25"/>
      <c r="F34" s="25"/>
      <c r="G34" s="48"/>
      <c r="H34" s="25"/>
      <c r="I34" s="25"/>
      <c r="J34" s="25"/>
    </row>
    <row r="35" spans="1:10" ht="14.5" x14ac:dyDescent="0.35">
      <c r="A35" s="25"/>
      <c r="B35" s="22"/>
      <c r="C35" s="22"/>
      <c r="D35" s="22"/>
      <c r="E35" s="25"/>
      <c r="F35" s="25"/>
      <c r="G35" s="48"/>
      <c r="H35" s="25"/>
      <c r="I35" s="25"/>
      <c r="J35" s="25"/>
    </row>
    <row r="36" spans="1:10" ht="14.5" x14ac:dyDescent="0.35">
      <c r="A36" s="25"/>
      <c r="B36" s="22"/>
      <c r="C36" s="22"/>
      <c r="D36" s="22"/>
      <c r="E36" s="25"/>
      <c r="F36" s="25"/>
      <c r="G36" s="48"/>
      <c r="H36" s="25"/>
      <c r="I36" s="25"/>
      <c r="J36" s="25"/>
    </row>
    <row r="37" spans="1:10" ht="14.5" x14ac:dyDescent="0.35">
      <c r="A37" s="25"/>
      <c r="B37" s="22"/>
      <c r="C37" s="22"/>
      <c r="D37" s="22"/>
      <c r="E37" s="25"/>
      <c r="F37" s="25"/>
      <c r="G37" s="48"/>
      <c r="H37" s="25"/>
      <c r="I37" s="25"/>
      <c r="J37" s="25"/>
    </row>
    <row r="38" spans="1:10" ht="14.5" x14ac:dyDescent="0.35">
      <c r="A38" s="25"/>
      <c r="B38" s="22"/>
      <c r="C38" s="22"/>
      <c r="D38" s="22"/>
      <c r="E38" s="25"/>
      <c r="F38" s="25"/>
      <c r="G38" s="48"/>
      <c r="H38" s="25"/>
      <c r="I38" s="25"/>
      <c r="J38" s="25"/>
    </row>
    <row r="39" spans="1:10" ht="14.5" x14ac:dyDescent="0.35">
      <c r="A39" s="25"/>
      <c r="B39" s="22"/>
      <c r="C39" s="22"/>
      <c r="D39" s="22"/>
      <c r="E39" s="25"/>
      <c r="F39" s="25"/>
      <c r="G39" s="48"/>
      <c r="H39" s="25"/>
      <c r="I39" s="25"/>
      <c r="J39" s="25"/>
    </row>
    <row r="40" spans="1:10" ht="14.5" x14ac:dyDescent="0.35">
      <c r="A40" s="25"/>
      <c r="B40" s="22"/>
      <c r="C40" s="22"/>
      <c r="D40" s="22"/>
      <c r="E40" s="25"/>
      <c r="F40" s="25"/>
      <c r="G40" s="48"/>
      <c r="H40" s="25"/>
      <c r="I40" s="25"/>
      <c r="J40" s="25"/>
    </row>
    <row r="41" spans="1:10" ht="14.5" x14ac:dyDescent="0.35">
      <c r="A41" s="25"/>
      <c r="B41" s="22"/>
      <c r="C41" s="22"/>
      <c r="D41" s="22"/>
      <c r="E41" s="25"/>
      <c r="F41" s="25"/>
      <c r="G41" s="48"/>
      <c r="H41" s="25"/>
      <c r="I41" s="25"/>
      <c r="J41" s="25"/>
    </row>
    <row r="42" spans="1:10" ht="14.5" x14ac:dyDescent="0.35">
      <c r="A42" s="25"/>
      <c r="B42" s="22"/>
      <c r="C42" s="22"/>
      <c r="D42" s="22"/>
      <c r="E42" s="25"/>
      <c r="F42" s="25"/>
      <c r="G42" s="48"/>
      <c r="H42" s="25"/>
      <c r="I42" s="25"/>
      <c r="J42" s="25"/>
    </row>
    <row r="43" spans="1:10" ht="14.5" x14ac:dyDescent="0.35">
      <c r="A43" s="25"/>
      <c r="B43" s="22"/>
      <c r="C43" s="22"/>
      <c r="D43" s="22"/>
      <c r="E43" s="25"/>
      <c r="F43" s="25"/>
      <c r="G43" s="48"/>
      <c r="H43" s="25"/>
      <c r="I43" s="25"/>
      <c r="J43" s="25"/>
    </row>
    <row r="44" spans="1:10" ht="14.5" x14ac:dyDescent="0.35">
      <c r="A44" s="25"/>
      <c r="B44" s="22"/>
      <c r="C44" s="22"/>
      <c r="D44" s="22"/>
      <c r="E44" s="25"/>
      <c r="F44" s="25"/>
      <c r="G44" s="48"/>
      <c r="H44" s="25"/>
      <c r="I44" s="25"/>
      <c r="J44" s="25"/>
    </row>
    <row r="45" spans="1:10" ht="14.5" x14ac:dyDescent="0.35">
      <c r="A45" s="25"/>
      <c r="B45" s="22"/>
      <c r="C45" s="22"/>
      <c r="D45" s="22"/>
      <c r="E45" s="25"/>
      <c r="F45" s="25"/>
      <c r="G45" s="48"/>
      <c r="H45" s="25"/>
      <c r="I45" s="25"/>
      <c r="J45" s="25"/>
    </row>
    <row r="46" spans="1:10" ht="14.5" x14ac:dyDescent="0.35">
      <c r="A46" s="25"/>
      <c r="B46" s="22"/>
      <c r="C46" s="22"/>
      <c r="D46" s="22"/>
      <c r="E46" s="25"/>
      <c r="F46" s="25"/>
      <c r="G46" s="48"/>
      <c r="H46" s="25"/>
      <c r="I46" s="25"/>
      <c r="J46" s="25"/>
    </row>
    <row r="47" spans="1:10" ht="14.5" x14ac:dyDescent="0.35">
      <c r="A47" s="25"/>
      <c r="B47" s="22"/>
      <c r="C47" s="22"/>
      <c r="D47" s="22"/>
      <c r="E47" s="25"/>
      <c r="F47" s="25"/>
      <c r="G47" s="48"/>
      <c r="H47" s="25"/>
      <c r="I47" s="25"/>
      <c r="J47" s="25"/>
    </row>
    <row r="48" spans="1:10" ht="14.5" x14ac:dyDescent="0.35">
      <c r="A48" s="25"/>
      <c r="B48" s="22"/>
      <c r="C48" s="22"/>
      <c r="D48" s="22"/>
      <c r="E48" s="25"/>
      <c r="F48" s="25"/>
      <c r="G48" s="48"/>
      <c r="H48" s="25"/>
      <c r="I48" s="25"/>
      <c r="J48" s="25"/>
    </row>
    <row r="49" spans="1:10" ht="14.5" x14ac:dyDescent="0.35">
      <c r="A49" s="25"/>
      <c r="B49" s="22"/>
      <c r="C49" s="22"/>
      <c r="D49" s="22"/>
      <c r="E49" s="25"/>
      <c r="F49" s="25"/>
      <c r="G49" s="48"/>
      <c r="H49" s="25"/>
      <c r="I49" s="25"/>
      <c r="J49" s="25"/>
    </row>
    <row r="50" spans="1:10" ht="14.5" x14ac:dyDescent="0.35">
      <c r="A50" s="25"/>
      <c r="B50" s="22"/>
      <c r="C50" s="22"/>
      <c r="D50" s="22"/>
      <c r="E50" s="25"/>
      <c r="F50" s="25"/>
      <c r="G50" s="48"/>
      <c r="H50" s="25"/>
      <c r="I50" s="25"/>
      <c r="J50" s="25"/>
    </row>
    <row r="51" spans="1:10" ht="14.5" x14ac:dyDescent="0.35">
      <c r="A51" s="25"/>
      <c r="B51" s="22"/>
      <c r="C51" s="22"/>
      <c r="D51" s="22"/>
      <c r="E51" s="25"/>
      <c r="F51" s="25"/>
      <c r="G51" s="48"/>
      <c r="H51" s="25"/>
      <c r="I51" s="25"/>
      <c r="J51" s="25"/>
    </row>
    <row r="52" spans="1:10" ht="14.5" x14ac:dyDescent="0.35">
      <c r="A52" s="25"/>
      <c r="B52" s="22"/>
      <c r="C52" s="22"/>
      <c r="D52" s="22"/>
      <c r="E52" s="25"/>
      <c r="F52" s="25"/>
      <c r="G52" s="48"/>
      <c r="H52" s="25"/>
      <c r="I52" s="25"/>
      <c r="J52" s="25"/>
    </row>
    <row r="53" spans="1:10" ht="14.5" x14ac:dyDescent="0.35">
      <c r="A53" s="25"/>
      <c r="B53" s="22"/>
      <c r="C53" s="22"/>
      <c r="D53" s="22"/>
      <c r="E53" s="25"/>
      <c r="F53" s="25"/>
      <c r="G53" s="48"/>
      <c r="H53" s="25"/>
      <c r="I53" s="25"/>
      <c r="J53" s="25"/>
    </row>
    <row r="54" spans="1:10" ht="14.5" x14ac:dyDescent="0.35">
      <c r="A54" s="25"/>
      <c r="B54" s="22"/>
      <c r="C54" s="22"/>
      <c r="D54" s="22"/>
      <c r="E54" s="25"/>
      <c r="F54" s="25"/>
      <c r="G54" s="48"/>
      <c r="H54" s="25"/>
      <c r="I54" s="25"/>
      <c r="J54" s="25"/>
    </row>
    <row r="55" spans="1:10" ht="14.5" x14ac:dyDescent="0.35">
      <c r="A55" s="25"/>
      <c r="B55" s="22"/>
      <c r="C55" s="22"/>
      <c r="D55" s="22"/>
      <c r="E55" s="25"/>
      <c r="F55" s="25"/>
      <c r="G55" s="48"/>
      <c r="H55" s="25"/>
      <c r="I55" s="25"/>
      <c r="J55" s="25"/>
    </row>
    <row r="56" spans="1:10" ht="14.5" x14ac:dyDescent="0.35">
      <c r="A56" s="25"/>
      <c r="B56" s="22"/>
      <c r="C56" s="22"/>
      <c r="D56" s="22"/>
      <c r="E56" s="25"/>
      <c r="F56" s="25"/>
      <c r="G56" s="48"/>
      <c r="H56" s="25"/>
      <c r="I56" s="25"/>
      <c r="J56" s="25"/>
    </row>
    <row r="57" spans="1:10" ht="14.5" x14ac:dyDescent="0.35">
      <c r="A57" s="25"/>
      <c r="B57" s="22"/>
      <c r="C57" s="22"/>
      <c r="D57" s="22"/>
      <c r="E57" s="25"/>
      <c r="F57" s="25"/>
      <c r="G57" s="48"/>
      <c r="H57" s="25"/>
      <c r="I57" s="25"/>
      <c r="J57" s="25"/>
    </row>
    <row r="58" spans="1:10" ht="14.5" x14ac:dyDescent="0.35">
      <c r="A58" s="25"/>
      <c r="B58" s="22"/>
      <c r="C58" s="22"/>
      <c r="D58" s="22"/>
      <c r="E58" s="25"/>
      <c r="F58" s="25"/>
      <c r="G58" s="48"/>
      <c r="H58" s="25"/>
      <c r="I58" s="25"/>
      <c r="J58" s="25"/>
    </row>
    <row r="59" spans="1:10" ht="14.5" x14ac:dyDescent="0.35">
      <c r="A59" s="25"/>
      <c r="B59" s="22"/>
      <c r="C59" s="22"/>
      <c r="D59" s="22"/>
      <c r="E59" s="25"/>
      <c r="F59" s="25"/>
      <c r="G59" s="48"/>
      <c r="H59" s="25"/>
      <c r="I59" s="25"/>
      <c r="J59" s="25"/>
    </row>
    <row r="60" spans="1:10" ht="14.5" x14ac:dyDescent="0.35">
      <c r="A60" s="25"/>
      <c r="B60" s="22"/>
      <c r="C60" s="22"/>
      <c r="D60" s="22"/>
      <c r="E60" s="25"/>
      <c r="F60" s="25"/>
      <c r="G60" s="48"/>
      <c r="H60" s="25"/>
      <c r="I60" s="25"/>
      <c r="J60" s="25"/>
    </row>
    <row r="61" spans="1:10" ht="14.5" x14ac:dyDescent="0.35">
      <c r="A61" s="25"/>
      <c r="B61" s="22"/>
      <c r="C61" s="22"/>
      <c r="D61" s="22"/>
      <c r="E61" s="25"/>
      <c r="F61" s="25"/>
      <c r="G61" s="48"/>
      <c r="H61" s="25"/>
      <c r="I61" s="25"/>
      <c r="J61" s="25"/>
    </row>
    <row r="62" spans="1:10" ht="14.5" x14ac:dyDescent="0.35">
      <c r="A62" s="25"/>
      <c r="B62" s="22"/>
      <c r="C62" s="22"/>
      <c r="D62" s="22"/>
      <c r="E62" s="25"/>
      <c r="F62" s="25"/>
      <c r="G62" s="48"/>
      <c r="H62" s="25"/>
      <c r="I62" s="25"/>
      <c r="J62" s="25"/>
    </row>
    <row r="63" spans="1:10" ht="14.5" x14ac:dyDescent="0.35">
      <c r="A63" s="25"/>
      <c r="B63" s="22"/>
      <c r="C63" s="22"/>
      <c r="D63" s="22"/>
      <c r="E63" s="25"/>
      <c r="F63" s="25"/>
      <c r="G63" s="48"/>
      <c r="H63" s="25"/>
      <c r="I63" s="25"/>
      <c r="J63" s="25"/>
    </row>
    <row r="64" spans="1:10" ht="14.5" x14ac:dyDescent="0.35">
      <c r="A64" s="25"/>
      <c r="B64" s="22"/>
      <c r="C64" s="22"/>
      <c r="D64" s="22"/>
      <c r="E64" s="25"/>
      <c r="F64" s="25"/>
      <c r="G64" s="48"/>
      <c r="H64" s="25"/>
      <c r="I64" s="25"/>
      <c r="J64" s="25"/>
    </row>
    <row r="65" spans="1:10" ht="14.5" x14ac:dyDescent="0.35">
      <c r="A65" s="25"/>
      <c r="B65" s="22"/>
      <c r="C65" s="22"/>
      <c r="D65" s="22"/>
      <c r="E65" s="25"/>
      <c r="F65" s="25"/>
      <c r="G65" s="48"/>
      <c r="H65" s="25"/>
      <c r="I65" s="25"/>
      <c r="J65" s="25"/>
    </row>
    <row r="66" spans="1:10" ht="14.5" x14ac:dyDescent="0.35">
      <c r="A66" s="25"/>
      <c r="B66" s="22"/>
      <c r="C66" s="22"/>
      <c r="D66" s="22"/>
      <c r="E66" s="25"/>
      <c r="F66" s="25"/>
      <c r="G66" s="48"/>
      <c r="H66" s="25"/>
      <c r="I66" s="25"/>
      <c r="J66" s="25"/>
    </row>
    <row r="67" spans="1:10" ht="14.5" x14ac:dyDescent="0.35">
      <c r="A67" s="25"/>
      <c r="B67" s="22"/>
      <c r="C67" s="22"/>
      <c r="D67" s="22"/>
      <c r="E67" s="25"/>
      <c r="F67" s="25"/>
      <c r="G67" s="48"/>
      <c r="H67" s="25"/>
      <c r="I67" s="25"/>
      <c r="J67" s="25"/>
    </row>
    <row r="68" spans="1:10" ht="14.5" x14ac:dyDescent="0.35">
      <c r="A68" s="25"/>
      <c r="B68" s="22"/>
      <c r="C68" s="22"/>
      <c r="D68" s="22"/>
      <c r="E68" s="25"/>
      <c r="F68" s="25"/>
      <c r="G68" s="48"/>
      <c r="H68" s="25"/>
      <c r="I68" s="25"/>
      <c r="J68" s="25"/>
    </row>
    <row r="69" spans="1:10" ht="14.5" x14ac:dyDescent="0.35">
      <c r="A69" s="25"/>
      <c r="B69" s="22"/>
      <c r="C69" s="22"/>
      <c r="D69" s="22"/>
      <c r="E69" s="25"/>
      <c r="F69" s="25"/>
      <c r="G69" s="48"/>
      <c r="H69" s="25"/>
      <c r="I69" s="25"/>
      <c r="J69" s="25"/>
    </row>
    <row r="70" spans="1:10" ht="14.5" x14ac:dyDescent="0.35">
      <c r="A70" s="25"/>
      <c r="B70" s="22"/>
      <c r="C70" s="22"/>
      <c r="D70" s="22"/>
      <c r="E70" s="25"/>
      <c r="F70" s="25"/>
      <c r="G70" s="48"/>
      <c r="H70" s="25"/>
      <c r="I70" s="25"/>
      <c r="J70" s="25"/>
    </row>
    <row r="71" spans="1:10" ht="14.5" x14ac:dyDescent="0.35">
      <c r="A71" s="25"/>
      <c r="B71" s="22"/>
      <c r="C71" s="22"/>
      <c r="D71" s="22"/>
      <c r="E71" s="25"/>
      <c r="F71" s="25"/>
      <c r="G71" s="48"/>
      <c r="H71" s="25"/>
      <c r="I71" s="25"/>
      <c r="J71" s="25"/>
    </row>
    <row r="72" spans="1:10" ht="14.5" x14ac:dyDescent="0.35">
      <c r="A72" s="25"/>
      <c r="B72" s="22"/>
      <c r="C72" s="22"/>
      <c r="D72" s="22"/>
      <c r="E72" s="25"/>
      <c r="F72" s="25"/>
      <c r="G72" s="48"/>
      <c r="H72" s="25"/>
      <c r="I72" s="25"/>
      <c r="J72" s="25"/>
    </row>
    <row r="73" spans="1:10" ht="14.5" x14ac:dyDescent="0.35">
      <c r="A73" s="25"/>
      <c r="B73" s="22"/>
      <c r="C73" s="22"/>
      <c r="D73" s="22"/>
      <c r="E73" s="25"/>
      <c r="F73" s="25"/>
      <c r="G73" s="48"/>
      <c r="H73" s="25"/>
      <c r="I73" s="25"/>
      <c r="J73" s="25"/>
    </row>
    <row r="74" spans="1:10" ht="14.5" x14ac:dyDescent="0.35">
      <c r="A74" s="25"/>
      <c r="B74" s="22"/>
      <c r="C74" s="22"/>
      <c r="D74" s="22"/>
      <c r="E74" s="25"/>
      <c r="F74" s="25"/>
      <c r="G74" s="48"/>
      <c r="H74" s="25"/>
      <c r="I74" s="25"/>
      <c r="J74" s="25"/>
    </row>
    <row r="75" spans="1:10" ht="14.5" x14ac:dyDescent="0.35">
      <c r="A75" s="25"/>
      <c r="B75" s="22"/>
      <c r="C75" s="22"/>
      <c r="D75" s="22"/>
      <c r="E75" s="25"/>
      <c r="F75" s="25"/>
      <c r="G75" s="48"/>
      <c r="H75" s="25"/>
      <c r="I75" s="25"/>
      <c r="J75" s="25"/>
    </row>
    <row r="76" spans="1:10" ht="14.5" x14ac:dyDescent="0.35">
      <c r="A76" s="25"/>
      <c r="B76" s="22"/>
      <c r="C76" s="22"/>
      <c r="D76" s="22"/>
      <c r="E76" s="25"/>
      <c r="F76" s="25"/>
      <c r="G76" s="48"/>
      <c r="H76" s="25"/>
      <c r="I76" s="25"/>
      <c r="J76" s="25"/>
    </row>
    <row r="77" spans="1:10" ht="14.5" x14ac:dyDescent="0.35">
      <c r="A77" s="25"/>
      <c r="B77" s="22"/>
      <c r="C77" s="22"/>
      <c r="D77" s="22"/>
      <c r="E77" s="25"/>
      <c r="F77" s="25"/>
      <c r="G77" s="48"/>
      <c r="H77" s="25"/>
      <c r="I77" s="25"/>
      <c r="J77" s="25"/>
    </row>
    <row r="78" spans="1:10" ht="14.5" x14ac:dyDescent="0.35">
      <c r="A78" s="25"/>
      <c r="B78" s="22"/>
      <c r="C78" s="22"/>
      <c r="D78" s="22"/>
      <c r="E78" s="25"/>
      <c r="F78" s="25"/>
      <c r="G78" s="48"/>
      <c r="H78" s="25"/>
      <c r="I78" s="25"/>
      <c r="J78" s="25"/>
    </row>
    <row r="79" spans="1:10" ht="14.5" x14ac:dyDescent="0.35">
      <c r="A79" s="25"/>
      <c r="B79" s="22"/>
      <c r="C79" s="22"/>
      <c r="D79" s="22"/>
      <c r="E79" s="25"/>
      <c r="F79" s="25"/>
      <c r="G79" s="48"/>
      <c r="H79" s="25"/>
      <c r="I79" s="25"/>
      <c r="J79" s="25"/>
    </row>
    <row r="80" spans="1:10" ht="14.5" x14ac:dyDescent="0.35">
      <c r="A80" s="25"/>
      <c r="B80" s="22"/>
      <c r="C80" s="22"/>
      <c r="D80" s="22"/>
      <c r="E80" s="25"/>
      <c r="F80" s="25"/>
      <c r="G80" s="48"/>
      <c r="H80" s="25"/>
      <c r="I80" s="25"/>
      <c r="J80" s="25"/>
    </row>
    <row r="81" spans="1:10" ht="14.5" x14ac:dyDescent="0.35">
      <c r="A81" s="25"/>
      <c r="B81" s="22"/>
      <c r="C81" s="22"/>
      <c r="D81" s="22"/>
      <c r="E81" s="25"/>
      <c r="F81" s="25"/>
      <c r="G81" s="48"/>
      <c r="H81" s="25"/>
      <c r="I81" s="25"/>
      <c r="J81" s="25"/>
    </row>
    <row r="82" spans="1:10" ht="14.5" x14ac:dyDescent="0.35">
      <c r="A82" s="25"/>
      <c r="B82" s="22"/>
      <c r="C82" s="22"/>
      <c r="D82" s="22"/>
      <c r="E82" s="25"/>
      <c r="F82" s="25"/>
      <c r="G82" s="48"/>
      <c r="H82" s="25"/>
      <c r="I82" s="25"/>
      <c r="J82" s="25"/>
    </row>
    <row r="83" spans="1:10" ht="14.5" x14ac:dyDescent="0.35">
      <c r="A83" s="25"/>
      <c r="B83" s="22"/>
      <c r="C83" s="22"/>
      <c r="D83" s="22"/>
      <c r="E83" s="25"/>
      <c r="F83" s="25"/>
      <c r="G83" s="48"/>
      <c r="H83" s="25"/>
      <c r="I83" s="25"/>
      <c r="J83" s="25"/>
    </row>
    <row r="84" spans="1:10" ht="14.5" x14ac:dyDescent="0.35">
      <c r="A84" s="25"/>
      <c r="B84" s="22"/>
      <c r="C84" s="22"/>
      <c r="D84" s="22"/>
      <c r="E84" s="25"/>
      <c r="F84" s="25"/>
      <c r="G84" s="48"/>
      <c r="H84" s="25"/>
      <c r="I84" s="25"/>
      <c r="J84" s="25"/>
    </row>
    <row r="85" spans="1:10" ht="14.5" x14ac:dyDescent="0.35">
      <c r="A85" s="25"/>
      <c r="B85" s="22"/>
      <c r="C85" s="22"/>
      <c r="D85" s="22"/>
      <c r="E85" s="25"/>
      <c r="F85" s="25"/>
      <c r="G85" s="48"/>
      <c r="H85" s="25"/>
      <c r="I85" s="25"/>
      <c r="J85" s="25"/>
    </row>
    <row r="86" spans="1:10" ht="14.5" x14ac:dyDescent="0.35">
      <c r="A86" s="25"/>
      <c r="B86" s="22"/>
      <c r="C86" s="22"/>
      <c r="D86" s="22"/>
      <c r="E86" s="25"/>
      <c r="F86" s="25"/>
      <c r="G86" s="48"/>
      <c r="H86" s="25"/>
      <c r="I86" s="25"/>
      <c r="J86" s="25"/>
    </row>
    <row r="87" spans="1:10" ht="14.5" x14ac:dyDescent="0.35">
      <c r="A87" s="25"/>
      <c r="B87" s="22"/>
      <c r="C87" s="22"/>
      <c r="D87" s="22"/>
      <c r="E87" s="25"/>
      <c r="F87" s="25"/>
      <c r="G87" s="48"/>
      <c r="H87" s="25"/>
      <c r="I87" s="25"/>
      <c r="J87" s="25"/>
    </row>
    <row r="88" spans="1:10" ht="14.5" x14ac:dyDescent="0.35">
      <c r="A88" s="25"/>
      <c r="B88" s="22"/>
      <c r="C88" s="22"/>
      <c r="D88" s="22"/>
      <c r="E88" s="25"/>
      <c r="F88" s="25"/>
      <c r="G88" s="48"/>
      <c r="H88" s="25"/>
      <c r="I88" s="25"/>
      <c r="J88" s="25"/>
    </row>
    <row r="89" spans="1:10" ht="14.5" x14ac:dyDescent="0.35">
      <c r="A89" s="25"/>
      <c r="B89" s="22"/>
      <c r="C89" s="22"/>
      <c r="D89" s="22"/>
      <c r="E89" s="25"/>
      <c r="F89" s="25"/>
      <c r="G89" s="48"/>
      <c r="H89" s="25"/>
      <c r="I89" s="25"/>
      <c r="J89" s="25"/>
    </row>
    <row r="90" spans="1:10" ht="14.5" x14ac:dyDescent="0.35">
      <c r="A90" s="25"/>
      <c r="B90" s="22"/>
      <c r="C90" s="22"/>
      <c r="D90" s="22"/>
      <c r="E90" s="25"/>
      <c r="F90" s="25"/>
      <c r="G90" s="48"/>
      <c r="H90" s="25"/>
      <c r="I90" s="25"/>
      <c r="J90" s="25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I21">
    <sortCondition ref="F4:F21"/>
    <sortCondition ref="B4:B21"/>
  </sortState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FDD2-BED3-4C75-9166-CE89943D0810}">
  <dimension ref="A1:L84"/>
  <sheetViews>
    <sheetView workbookViewId="0"/>
  </sheetViews>
  <sheetFormatPr defaultColWidth="14.36328125" defaultRowHeight="14.5" x14ac:dyDescent="0.35"/>
  <cols>
    <col min="1" max="1" width="9.1796875" style="26" customWidth="1"/>
    <col min="2" max="5" width="18.54296875" style="47" customWidth="1"/>
    <col min="6" max="6" width="8.36328125" style="23" customWidth="1"/>
    <col min="7" max="8" width="8.81640625" style="23" customWidth="1"/>
    <col min="9" max="9" width="10.36328125" style="24" customWidth="1"/>
    <col min="10" max="10" width="7" style="23" customWidth="1"/>
    <col min="11" max="11" width="3.36328125" style="26" customWidth="1"/>
    <col min="12" max="16384" width="14.36328125" style="26"/>
  </cols>
  <sheetData>
    <row r="1" spans="1:12" x14ac:dyDescent="0.35">
      <c r="A1" s="21" t="s">
        <v>24</v>
      </c>
      <c r="B1" s="22"/>
      <c r="C1" s="22"/>
      <c r="D1" s="22"/>
      <c r="E1" s="22"/>
      <c r="K1" s="25"/>
      <c r="L1" s="25"/>
    </row>
    <row r="2" spans="1:12" x14ac:dyDescent="0.35">
      <c r="A2" s="25"/>
      <c r="B2" s="22"/>
      <c r="C2" s="22"/>
      <c r="D2" s="22"/>
      <c r="E2" s="22"/>
      <c r="K2" s="25"/>
      <c r="L2" s="25"/>
    </row>
    <row r="3" spans="1:12" ht="29" x14ac:dyDescent="0.35">
      <c r="A3" s="27" t="s">
        <v>17</v>
      </c>
      <c r="B3" s="28" t="s">
        <v>1</v>
      </c>
      <c r="C3" s="28" t="s">
        <v>2</v>
      </c>
      <c r="D3" s="28" t="s">
        <v>12</v>
      </c>
      <c r="E3" s="28" t="s">
        <v>32</v>
      </c>
      <c r="F3" s="29" t="s">
        <v>19</v>
      </c>
      <c r="G3" s="29" t="s">
        <v>149</v>
      </c>
      <c r="H3" s="29" t="s">
        <v>33</v>
      </c>
      <c r="I3" s="30" t="s">
        <v>66</v>
      </c>
      <c r="J3" s="31" t="s">
        <v>20</v>
      </c>
      <c r="K3" s="32"/>
      <c r="L3" s="25"/>
    </row>
    <row r="4" spans="1:12" x14ac:dyDescent="0.35">
      <c r="A4" s="33">
        <v>1</v>
      </c>
      <c r="B4" s="34" t="s">
        <v>40</v>
      </c>
      <c r="C4" s="34" t="s">
        <v>41</v>
      </c>
      <c r="D4" s="35" t="s">
        <v>248</v>
      </c>
      <c r="E4" s="35" t="s">
        <v>274</v>
      </c>
      <c r="F4" s="36">
        <v>1402</v>
      </c>
      <c r="G4" s="37">
        <v>33574</v>
      </c>
      <c r="H4" s="38">
        <f t="shared" ref="H4:H12" si="0">F4/G4</f>
        <v>4.1758503603979272E-2</v>
      </c>
      <c r="I4" s="39">
        <v>0.11700231481481481</v>
      </c>
      <c r="J4" s="40">
        <v>20</v>
      </c>
      <c r="K4" s="41"/>
      <c r="L4" s="25"/>
    </row>
    <row r="5" spans="1:12" ht="29" x14ac:dyDescent="0.35">
      <c r="A5" s="33">
        <v>2</v>
      </c>
      <c r="B5" s="34" t="s">
        <v>77</v>
      </c>
      <c r="C5" s="42" t="s">
        <v>83</v>
      </c>
      <c r="D5" s="35" t="s">
        <v>235</v>
      </c>
      <c r="E5" s="35" t="s">
        <v>273</v>
      </c>
      <c r="F5" s="36">
        <v>453</v>
      </c>
      <c r="G5" s="37">
        <v>9173</v>
      </c>
      <c r="H5" s="38">
        <f t="shared" si="0"/>
        <v>4.9384061920854684E-2</v>
      </c>
      <c r="I5" s="39">
        <v>0.1458912037037037</v>
      </c>
      <c r="J5" s="43">
        <v>19</v>
      </c>
      <c r="K5" s="41"/>
      <c r="L5" s="25"/>
    </row>
    <row r="6" spans="1:12" x14ac:dyDescent="0.35">
      <c r="A6" s="33">
        <v>3</v>
      </c>
      <c r="B6" s="34" t="s">
        <v>178</v>
      </c>
      <c r="C6" s="34" t="s">
        <v>47</v>
      </c>
      <c r="D6" s="35" t="s">
        <v>244</v>
      </c>
      <c r="E6" s="35" t="s">
        <v>270</v>
      </c>
      <c r="F6" s="36">
        <v>528</v>
      </c>
      <c r="G6" s="37">
        <v>9272</v>
      </c>
      <c r="H6" s="38">
        <f t="shared" si="0"/>
        <v>5.6945642795513375E-2</v>
      </c>
      <c r="I6" s="39" t="s">
        <v>271</v>
      </c>
      <c r="J6" s="43">
        <v>18</v>
      </c>
      <c r="K6" s="41"/>
      <c r="L6" s="25"/>
    </row>
    <row r="7" spans="1:12" x14ac:dyDescent="0.35">
      <c r="A7" s="33">
        <v>4</v>
      </c>
      <c r="B7" s="34" t="s">
        <v>115</v>
      </c>
      <c r="C7" s="34" t="s">
        <v>116</v>
      </c>
      <c r="D7" s="35"/>
      <c r="E7" s="35" t="s">
        <v>274</v>
      </c>
      <c r="F7" s="36">
        <v>2220</v>
      </c>
      <c r="G7" s="37">
        <v>33574</v>
      </c>
      <c r="H7" s="38">
        <f t="shared" si="0"/>
        <v>6.6122594865074158E-2</v>
      </c>
      <c r="I7" s="39">
        <v>0.1218287037037037</v>
      </c>
      <c r="J7" s="40">
        <v>17</v>
      </c>
      <c r="K7" s="41"/>
      <c r="L7" s="25"/>
    </row>
    <row r="8" spans="1:12" x14ac:dyDescent="0.35">
      <c r="A8" s="33">
        <v>5</v>
      </c>
      <c r="B8" s="34" t="s">
        <v>100</v>
      </c>
      <c r="C8" s="34" t="s">
        <v>103</v>
      </c>
      <c r="D8" s="35" t="s">
        <v>234</v>
      </c>
      <c r="E8" s="35" t="s">
        <v>274</v>
      </c>
      <c r="F8" s="36">
        <v>1882</v>
      </c>
      <c r="G8" s="37">
        <v>26072</v>
      </c>
      <c r="H8" s="38">
        <f t="shared" si="0"/>
        <v>7.2184719239030373E-2</v>
      </c>
      <c r="I8" s="39">
        <v>0.1444212962962963</v>
      </c>
      <c r="J8" s="43">
        <v>16</v>
      </c>
      <c r="K8" s="41"/>
      <c r="L8" s="25"/>
    </row>
    <row r="9" spans="1:12" x14ac:dyDescent="0.35">
      <c r="A9" s="33">
        <v>6</v>
      </c>
      <c r="B9" s="34" t="s">
        <v>106</v>
      </c>
      <c r="C9" s="44" t="s">
        <v>55</v>
      </c>
      <c r="D9" s="35"/>
      <c r="E9" s="35" t="s">
        <v>262</v>
      </c>
      <c r="F9" s="36">
        <v>840</v>
      </c>
      <c r="G9" s="37">
        <v>9725</v>
      </c>
      <c r="H9" s="38">
        <f t="shared" si="0"/>
        <v>8.637532133676093E-2</v>
      </c>
      <c r="I9" s="39">
        <v>0.14393518518518519</v>
      </c>
      <c r="J9" s="43">
        <v>15</v>
      </c>
      <c r="K9" s="41"/>
      <c r="L9" s="25"/>
    </row>
    <row r="10" spans="1:12" ht="29" x14ac:dyDescent="0.35">
      <c r="A10" s="33">
        <v>7</v>
      </c>
      <c r="B10" s="34" t="s">
        <v>104</v>
      </c>
      <c r="C10" s="34" t="s">
        <v>105</v>
      </c>
      <c r="D10" s="35" t="s">
        <v>235</v>
      </c>
      <c r="E10" s="35" t="s">
        <v>274</v>
      </c>
      <c r="F10" s="36">
        <v>4045</v>
      </c>
      <c r="G10" s="37">
        <v>26072</v>
      </c>
      <c r="H10" s="38">
        <f t="shared" si="0"/>
        <v>0.15514728444308071</v>
      </c>
      <c r="I10" s="39">
        <v>0.15787037037037038</v>
      </c>
      <c r="J10" s="40">
        <v>14</v>
      </c>
      <c r="K10" s="41"/>
      <c r="L10" s="25"/>
    </row>
    <row r="11" spans="1:12" x14ac:dyDescent="0.35">
      <c r="A11" s="33">
        <v>8</v>
      </c>
      <c r="B11" s="34" t="s">
        <v>39</v>
      </c>
      <c r="C11" s="34" t="s">
        <v>199</v>
      </c>
      <c r="D11" s="35" t="s">
        <v>248</v>
      </c>
      <c r="E11" s="35" t="s">
        <v>275</v>
      </c>
      <c r="F11" s="36">
        <v>4375</v>
      </c>
      <c r="G11" s="37">
        <v>16342</v>
      </c>
      <c r="H11" s="38">
        <f t="shared" si="0"/>
        <v>0.26771508995227022</v>
      </c>
      <c r="I11" s="39">
        <v>0.12289351851851851</v>
      </c>
      <c r="J11" s="43">
        <v>13</v>
      </c>
      <c r="K11" s="41"/>
      <c r="L11" s="25"/>
    </row>
    <row r="12" spans="1:12" x14ac:dyDescent="0.35">
      <c r="A12" s="33">
        <v>9</v>
      </c>
      <c r="B12" s="34" t="s">
        <v>9</v>
      </c>
      <c r="C12" s="34" t="s">
        <v>184</v>
      </c>
      <c r="D12" s="34" t="s">
        <v>241</v>
      </c>
      <c r="E12" s="35" t="s">
        <v>274</v>
      </c>
      <c r="F12" s="36">
        <v>13101</v>
      </c>
      <c r="G12" s="37">
        <v>33574</v>
      </c>
      <c r="H12" s="38">
        <f t="shared" si="0"/>
        <v>0.39021266456186332</v>
      </c>
      <c r="I12" s="39">
        <v>0.16328703703703704</v>
      </c>
      <c r="J12" s="43">
        <v>12</v>
      </c>
      <c r="K12" s="41"/>
      <c r="L12" s="25"/>
    </row>
    <row r="13" spans="1:12" x14ac:dyDescent="0.35">
      <c r="A13" s="33">
        <v>10</v>
      </c>
      <c r="B13" s="34"/>
      <c r="C13" s="34"/>
      <c r="D13" s="35"/>
      <c r="E13" s="35"/>
      <c r="F13" s="36"/>
      <c r="G13" s="37"/>
      <c r="H13" s="38" t="e">
        <f t="shared" ref="H13" si="1">F13/G13</f>
        <v>#DIV/0!</v>
      </c>
      <c r="I13" s="39"/>
      <c r="J13" s="40">
        <v>11</v>
      </c>
      <c r="K13" s="41"/>
      <c r="L13" s="25"/>
    </row>
    <row r="14" spans="1:12" x14ac:dyDescent="0.35">
      <c r="A14" s="33">
        <v>11</v>
      </c>
      <c r="B14" s="34"/>
      <c r="C14" s="34"/>
      <c r="D14" s="35"/>
      <c r="E14" s="35"/>
      <c r="F14" s="36"/>
      <c r="G14" s="37"/>
      <c r="H14" s="38" t="e">
        <f>F14/G14</f>
        <v>#DIV/0!</v>
      </c>
      <c r="I14" s="39"/>
      <c r="J14" s="43">
        <v>10</v>
      </c>
      <c r="K14" s="41"/>
      <c r="L14" s="25"/>
    </row>
    <row r="15" spans="1:12" x14ac:dyDescent="0.35">
      <c r="A15" s="33">
        <v>12</v>
      </c>
      <c r="B15" s="34"/>
      <c r="C15" s="34"/>
      <c r="D15" s="35"/>
      <c r="E15" s="35"/>
      <c r="F15" s="36"/>
      <c r="G15" s="37"/>
      <c r="H15" s="38" t="e">
        <f>F15/G15</f>
        <v>#DIV/0!</v>
      </c>
      <c r="I15" s="39"/>
      <c r="J15" s="43">
        <v>9</v>
      </c>
      <c r="K15" s="41"/>
      <c r="L15" s="25"/>
    </row>
    <row r="16" spans="1:12" x14ac:dyDescent="0.35">
      <c r="A16" s="33">
        <v>13</v>
      </c>
      <c r="B16" s="34"/>
      <c r="C16" s="34"/>
      <c r="D16" s="35"/>
      <c r="E16" s="35"/>
      <c r="F16" s="36"/>
      <c r="G16" s="37"/>
      <c r="H16" s="38" t="e">
        <f>F16/G16</f>
        <v>#DIV/0!</v>
      </c>
      <c r="I16" s="39"/>
      <c r="J16" s="40">
        <v>8</v>
      </c>
      <c r="K16" s="41"/>
      <c r="L16" s="25"/>
    </row>
    <row r="17" spans="1:12" x14ac:dyDescent="0.35">
      <c r="A17" s="33">
        <v>14</v>
      </c>
      <c r="B17" s="34"/>
      <c r="C17" s="34"/>
      <c r="D17" s="35"/>
      <c r="E17" s="35"/>
      <c r="F17" s="36"/>
      <c r="G17" s="37"/>
      <c r="H17" s="38"/>
      <c r="I17" s="39"/>
      <c r="J17" s="43">
        <v>7</v>
      </c>
      <c r="K17" s="41"/>
      <c r="L17" s="25"/>
    </row>
    <row r="18" spans="1:12" x14ac:dyDescent="0.35">
      <c r="A18" s="33">
        <v>15</v>
      </c>
      <c r="B18" s="34"/>
      <c r="C18" s="34"/>
      <c r="D18" s="35"/>
      <c r="E18" s="35"/>
      <c r="F18" s="36"/>
      <c r="G18" s="37"/>
      <c r="H18" s="38"/>
      <c r="I18" s="39"/>
      <c r="J18" s="43">
        <v>6</v>
      </c>
      <c r="K18" s="41"/>
      <c r="L18" s="25"/>
    </row>
    <row r="19" spans="1:12" x14ac:dyDescent="0.35">
      <c r="A19" s="33">
        <v>16</v>
      </c>
      <c r="B19" s="34"/>
      <c r="C19" s="34"/>
      <c r="D19" s="35"/>
      <c r="E19" s="35"/>
      <c r="F19" s="36"/>
      <c r="G19" s="37"/>
      <c r="H19" s="38"/>
      <c r="I19" s="39"/>
      <c r="J19" s="40">
        <v>5</v>
      </c>
      <c r="K19" s="41"/>
      <c r="L19" s="25"/>
    </row>
    <row r="20" spans="1:12" x14ac:dyDescent="0.35">
      <c r="A20" s="33">
        <v>17</v>
      </c>
      <c r="B20" s="34"/>
      <c r="C20" s="34"/>
      <c r="D20" s="35"/>
      <c r="E20" s="35"/>
      <c r="F20" s="36"/>
      <c r="G20" s="37"/>
      <c r="H20" s="38"/>
      <c r="I20" s="39"/>
      <c r="J20" s="43">
        <v>4</v>
      </c>
      <c r="K20" s="41"/>
      <c r="L20" s="25"/>
    </row>
    <row r="21" spans="1:12" x14ac:dyDescent="0.35">
      <c r="A21" s="33">
        <v>18</v>
      </c>
      <c r="B21" s="34"/>
      <c r="C21" s="34"/>
      <c r="D21" s="34"/>
      <c r="E21" s="35"/>
      <c r="F21" s="36"/>
      <c r="G21" s="37"/>
      <c r="H21" s="38"/>
      <c r="I21" s="39"/>
      <c r="J21" s="43">
        <v>3</v>
      </c>
      <c r="K21" s="41"/>
      <c r="L21" s="25"/>
    </row>
    <row r="22" spans="1:12" x14ac:dyDescent="0.35">
      <c r="A22" s="33">
        <v>19</v>
      </c>
      <c r="B22" s="34"/>
      <c r="C22" s="34"/>
      <c r="D22" s="35"/>
      <c r="E22" s="35"/>
      <c r="F22" s="36"/>
      <c r="G22" s="37"/>
      <c r="H22" s="38"/>
      <c r="I22" s="39"/>
      <c r="J22" s="40">
        <v>2</v>
      </c>
      <c r="K22" s="41"/>
      <c r="L22" s="25"/>
    </row>
    <row r="23" spans="1:12" x14ac:dyDescent="0.35">
      <c r="A23" s="33">
        <v>20</v>
      </c>
      <c r="B23" s="34"/>
      <c r="C23" s="34"/>
      <c r="D23" s="35"/>
      <c r="E23" s="35"/>
      <c r="F23" s="36"/>
      <c r="G23" s="37"/>
      <c r="H23" s="38"/>
      <c r="I23" s="39"/>
      <c r="J23" s="43">
        <v>1</v>
      </c>
      <c r="K23" s="41"/>
      <c r="L23" s="25"/>
    </row>
    <row r="24" spans="1:12" x14ac:dyDescent="0.35">
      <c r="A24" s="25"/>
      <c r="B24" s="22"/>
      <c r="C24" s="22"/>
      <c r="D24" s="22"/>
      <c r="E24" s="22"/>
      <c r="K24" s="25"/>
      <c r="L24" s="25"/>
    </row>
    <row r="25" spans="1:12" x14ac:dyDescent="0.35">
      <c r="A25" s="45" t="s">
        <v>212</v>
      </c>
      <c r="B25" s="22"/>
      <c r="C25" s="22"/>
      <c r="D25" s="22"/>
      <c r="E25" s="22"/>
      <c r="K25" s="25"/>
      <c r="L25" s="25"/>
    </row>
    <row r="26" spans="1:12" x14ac:dyDescent="0.35">
      <c r="A26" s="25"/>
      <c r="B26" s="22"/>
      <c r="C26" s="22"/>
      <c r="D26" s="22"/>
      <c r="E26" s="22"/>
      <c r="K26" s="25"/>
      <c r="L26" s="25"/>
    </row>
    <row r="27" spans="1:12" ht="29" x14ac:dyDescent="0.35">
      <c r="A27" s="25"/>
      <c r="B27" s="28" t="s">
        <v>1</v>
      </c>
      <c r="C27" s="28" t="s">
        <v>2</v>
      </c>
      <c r="D27" s="28" t="s">
        <v>12</v>
      </c>
      <c r="E27" s="28" t="s">
        <v>32</v>
      </c>
      <c r="F27" s="29" t="s">
        <v>19</v>
      </c>
      <c r="G27" s="29" t="s">
        <v>149</v>
      </c>
      <c r="H27" s="29" t="s">
        <v>33</v>
      </c>
      <c r="I27" s="30" t="s">
        <v>66</v>
      </c>
      <c r="K27" s="25"/>
      <c r="L27" s="25"/>
    </row>
    <row r="28" spans="1:12" x14ac:dyDescent="0.35">
      <c r="A28" s="25"/>
      <c r="B28" s="34" t="s">
        <v>78</v>
      </c>
      <c r="C28" s="34" t="s">
        <v>82</v>
      </c>
      <c r="D28" s="35"/>
      <c r="E28" s="35" t="s">
        <v>273</v>
      </c>
      <c r="F28" s="36">
        <v>10728</v>
      </c>
      <c r="G28" s="37">
        <v>18748</v>
      </c>
      <c r="H28" s="38">
        <f>F28/G28</f>
        <v>0.57222103691060378</v>
      </c>
      <c r="I28" s="39">
        <v>0.17409722222222221</v>
      </c>
      <c r="K28" s="25"/>
      <c r="L28" s="25"/>
    </row>
    <row r="29" spans="1:12" x14ac:dyDescent="0.35">
      <c r="A29" s="25"/>
      <c r="B29" s="34" t="s">
        <v>71</v>
      </c>
      <c r="C29" s="34" t="s">
        <v>81</v>
      </c>
      <c r="D29" s="35"/>
      <c r="E29" s="35" t="s">
        <v>273</v>
      </c>
      <c r="F29" s="36">
        <v>11582</v>
      </c>
      <c r="G29" s="37">
        <v>18748</v>
      </c>
      <c r="H29" s="38">
        <f>F29/G29</f>
        <v>0.61777256240665668</v>
      </c>
      <c r="I29" s="39">
        <v>0.17883101851851851</v>
      </c>
      <c r="K29" s="25"/>
      <c r="L29" s="25"/>
    </row>
    <row r="30" spans="1:12" x14ac:dyDescent="0.35">
      <c r="A30" s="25"/>
      <c r="B30" s="34" t="s">
        <v>168</v>
      </c>
      <c r="C30" s="34" t="s">
        <v>136</v>
      </c>
      <c r="D30" s="35" t="s">
        <v>272</v>
      </c>
      <c r="E30" s="35" t="s">
        <v>273</v>
      </c>
      <c r="F30" s="36">
        <v>8474</v>
      </c>
      <c r="G30" s="37">
        <v>9173</v>
      </c>
      <c r="H30" s="38">
        <f>F30/G30</f>
        <v>0.92379810312874744</v>
      </c>
      <c r="I30" s="39">
        <v>0.25206018518518519</v>
      </c>
      <c r="K30" s="25"/>
      <c r="L30" s="25"/>
    </row>
    <row r="31" spans="1:12" ht="29" x14ac:dyDescent="0.35">
      <c r="A31" s="25"/>
      <c r="B31" s="34" t="s">
        <v>123</v>
      </c>
      <c r="C31" s="46" t="s">
        <v>124</v>
      </c>
      <c r="D31" s="35"/>
      <c r="E31" s="35" t="s">
        <v>233</v>
      </c>
      <c r="F31" s="36">
        <v>19</v>
      </c>
      <c r="G31" s="37">
        <v>61</v>
      </c>
      <c r="H31" s="38">
        <f>F31/G31</f>
        <v>0.31147540983606559</v>
      </c>
      <c r="I31" s="39">
        <v>0.2162037037037037</v>
      </c>
      <c r="K31" s="25"/>
      <c r="L31" s="25"/>
    </row>
    <row r="32" spans="1:12" ht="29" x14ac:dyDescent="0.35">
      <c r="A32" s="25"/>
      <c r="B32" s="34" t="s">
        <v>69</v>
      </c>
      <c r="C32" s="34" t="s">
        <v>79</v>
      </c>
      <c r="D32" s="35"/>
      <c r="E32" s="35" t="s">
        <v>273</v>
      </c>
      <c r="F32" s="36">
        <v>55</v>
      </c>
      <c r="G32" s="37">
        <v>18748</v>
      </c>
      <c r="H32" s="38">
        <f>F32/G32</f>
        <v>2.9336462556005974E-3</v>
      </c>
      <c r="I32" s="39">
        <v>0.10684027777777778</v>
      </c>
      <c r="K32" s="25"/>
      <c r="L32" s="25"/>
    </row>
    <row r="33" spans="1:12" x14ac:dyDescent="0.35">
      <c r="A33" s="25"/>
      <c r="B33" s="34" t="s">
        <v>158</v>
      </c>
      <c r="C33" s="34" t="s">
        <v>47</v>
      </c>
      <c r="D33" s="35"/>
      <c r="E33" s="35" t="s">
        <v>274</v>
      </c>
      <c r="F33" s="36">
        <v>1422</v>
      </c>
      <c r="G33" s="37">
        <v>33574</v>
      </c>
      <c r="H33" s="38">
        <f t="shared" ref="H33:H34" si="2">F33/G33</f>
        <v>4.2354202656817774E-2</v>
      </c>
      <c r="I33" s="39">
        <v>0.11712962962962963</v>
      </c>
      <c r="K33" s="25"/>
      <c r="L33" s="25"/>
    </row>
    <row r="34" spans="1:12" x14ac:dyDescent="0.35">
      <c r="A34" s="25"/>
      <c r="B34" s="34"/>
      <c r="C34" s="34"/>
      <c r="D34" s="35"/>
      <c r="E34" s="35"/>
      <c r="F34" s="36"/>
      <c r="G34" s="37"/>
      <c r="H34" s="38" t="e">
        <f t="shared" si="2"/>
        <v>#DIV/0!</v>
      </c>
      <c r="I34" s="39"/>
      <c r="K34" s="25"/>
      <c r="L34" s="25"/>
    </row>
    <row r="35" spans="1:12" x14ac:dyDescent="0.35">
      <c r="A35" s="25"/>
      <c r="B35" s="34"/>
      <c r="C35" s="34"/>
      <c r="D35" s="35"/>
      <c r="E35" s="35"/>
      <c r="F35" s="36"/>
      <c r="G35" s="37"/>
      <c r="H35" s="38" t="e">
        <f>F35/G35</f>
        <v>#DIV/0!</v>
      </c>
      <c r="I35" s="39"/>
      <c r="K35" s="25"/>
      <c r="L35" s="25"/>
    </row>
    <row r="36" spans="1:12" x14ac:dyDescent="0.35">
      <c r="A36" s="25"/>
      <c r="B36" s="34"/>
      <c r="C36" s="34"/>
      <c r="D36" s="34"/>
      <c r="E36" s="35"/>
      <c r="F36" s="36"/>
      <c r="G36" s="37"/>
      <c r="H36" s="38" t="e">
        <f>F36/G36</f>
        <v>#DIV/0!</v>
      </c>
      <c r="I36" s="39"/>
      <c r="K36" s="25"/>
      <c r="L36" s="25"/>
    </row>
    <row r="37" spans="1:12" x14ac:dyDescent="0.35">
      <c r="A37" s="25"/>
      <c r="B37" s="34"/>
      <c r="C37" s="34"/>
      <c r="D37" s="35"/>
      <c r="E37" s="35"/>
      <c r="F37" s="36"/>
      <c r="G37" s="37"/>
      <c r="H37" s="38" t="e">
        <f>F37/G37</f>
        <v>#DIV/0!</v>
      </c>
      <c r="I37" s="39"/>
      <c r="K37" s="25"/>
      <c r="L37" s="25"/>
    </row>
    <row r="38" spans="1:12" x14ac:dyDescent="0.35">
      <c r="A38" s="25"/>
      <c r="B38" s="22"/>
      <c r="C38" s="22"/>
      <c r="D38" s="22"/>
      <c r="E38" s="22"/>
      <c r="K38" s="25"/>
      <c r="L38" s="25"/>
    </row>
    <row r="39" spans="1:12" x14ac:dyDescent="0.35">
      <c r="A39" s="25"/>
      <c r="B39" s="22"/>
      <c r="C39" s="22"/>
      <c r="D39" s="22"/>
      <c r="E39" s="22"/>
      <c r="K39" s="25"/>
      <c r="L39" s="25"/>
    </row>
    <row r="40" spans="1:12" x14ac:dyDescent="0.35">
      <c r="A40" s="25"/>
      <c r="B40" s="22"/>
      <c r="C40" s="22"/>
      <c r="D40" s="22"/>
      <c r="E40" s="22"/>
      <c r="K40" s="25"/>
      <c r="L40" s="25"/>
    </row>
    <row r="41" spans="1:12" x14ac:dyDescent="0.35">
      <c r="A41" s="25"/>
      <c r="B41" s="22"/>
      <c r="C41" s="22"/>
      <c r="D41" s="22"/>
      <c r="E41" s="22"/>
      <c r="K41" s="25"/>
      <c r="L41" s="25"/>
    </row>
    <row r="42" spans="1:12" x14ac:dyDescent="0.35">
      <c r="A42" s="25"/>
      <c r="B42" s="22"/>
      <c r="C42" s="22"/>
      <c r="D42" s="22"/>
      <c r="E42" s="22"/>
      <c r="K42" s="25"/>
      <c r="L42" s="25"/>
    </row>
    <row r="43" spans="1:12" x14ac:dyDescent="0.35">
      <c r="A43" s="25"/>
      <c r="B43" s="22"/>
      <c r="C43" s="22"/>
      <c r="D43" s="22"/>
      <c r="E43" s="22"/>
      <c r="K43" s="25"/>
      <c r="L43" s="25"/>
    </row>
    <row r="44" spans="1:12" x14ac:dyDescent="0.35">
      <c r="A44" s="25"/>
      <c r="B44" s="22"/>
      <c r="C44" s="22"/>
      <c r="D44" s="22"/>
      <c r="E44" s="22"/>
      <c r="K44" s="25"/>
      <c r="L44" s="25"/>
    </row>
    <row r="45" spans="1:12" x14ac:dyDescent="0.35">
      <c r="A45" s="25"/>
      <c r="B45" s="22"/>
      <c r="C45" s="22"/>
      <c r="D45" s="22"/>
      <c r="E45" s="22"/>
      <c r="K45" s="25"/>
      <c r="L45" s="25"/>
    </row>
    <row r="46" spans="1:12" x14ac:dyDescent="0.35">
      <c r="A46" s="25"/>
      <c r="B46" s="22"/>
      <c r="C46" s="22"/>
      <c r="D46" s="22"/>
      <c r="E46" s="22"/>
      <c r="K46" s="25"/>
      <c r="L46" s="25"/>
    </row>
    <row r="47" spans="1:12" x14ac:dyDescent="0.35">
      <c r="A47" s="25"/>
      <c r="B47" s="22"/>
      <c r="C47" s="22"/>
      <c r="D47" s="22"/>
      <c r="E47" s="22"/>
      <c r="K47" s="25"/>
      <c r="L47" s="25"/>
    </row>
    <row r="48" spans="1:12" x14ac:dyDescent="0.35">
      <c r="A48" s="25"/>
      <c r="B48" s="22"/>
      <c r="C48" s="22"/>
      <c r="D48" s="22"/>
      <c r="E48" s="22"/>
      <c r="K48" s="25"/>
      <c r="L48" s="25"/>
    </row>
    <row r="49" spans="1:12" x14ac:dyDescent="0.35">
      <c r="A49" s="25"/>
      <c r="B49" s="22"/>
      <c r="C49" s="22"/>
      <c r="D49" s="22"/>
      <c r="E49" s="22"/>
      <c r="K49" s="25"/>
      <c r="L49" s="25"/>
    </row>
    <row r="50" spans="1:12" x14ac:dyDescent="0.35">
      <c r="A50" s="25"/>
      <c r="B50" s="22"/>
      <c r="C50" s="22"/>
      <c r="D50" s="22"/>
      <c r="E50" s="22"/>
      <c r="K50" s="25"/>
      <c r="L50" s="25"/>
    </row>
    <row r="51" spans="1:12" x14ac:dyDescent="0.35">
      <c r="A51" s="25"/>
      <c r="B51" s="22"/>
      <c r="C51" s="22"/>
      <c r="D51" s="22"/>
      <c r="E51" s="22"/>
      <c r="K51" s="25"/>
      <c r="L51" s="25"/>
    </row>
    <row r="52" spans="1:12" x14ac:dyDescent="0.35">
      <c r="A52" s="25"/>
      <c r="B52" s="22"/>
      <c r="C52" s="22"/>
      <c r="D52" s="22"/>
      <c r="E52" s="22"/>
      <c r="K52" s="25"/>
      <c r="L52" s="25"/>
    </row>
    <row r="53" spans="1:12" x14ac:dyDescent="0.35">
      <c r="A53" s="25"/>
      <c r="B53" s="22"/>
      <c r="C53" s="22"/>
      <c r="D53" s="22"/>
      <c r="E53" s="22"/>
      <c r="K53" s="25"/>
      <c r="L53" s="25"/>
    </row>
    <row r="54" spans="1:12" x14ac:dyDescent="0.35">
      <c r="A54" s="25"/>
      <c r="B54" s="22"/>
      <c r="C54" s="22"/>
      <c r="D54" s="22"/>
      <c r="E54" s="22"/>
      <c r="K54" s="25"/>
      <c r="L54" s="25"/>
    </row>
    <row r="55" spans="1:12" x14ac:dyDescent="0.35">
      <c r="A55" s="25"/>
      <c r="B55" s="22"/>
      <c r="C55" s="22"/>
      <c r="D55" s="22"/>
      <c r="E55" s="22"/>
      <c r="K55" s="25"/>
      <c r="L55" s="25"/>
    </row>
    <row r="56" spans="1:12" x14ac:dyDescent="0.35">
      <c r="A56" s="25"/>
      <c r="B56" s="22"/>
      <c r="C56" s="22"/>
      <c r="D56" s="22"/>
      <c r="E56" s="22"/>
      <c r="K56" s="25"/>
      <c r="L56" s="25"/>
    </row>
    <row r="57" spans="1:12" x14ac:dyDescent="0.35">
      <c r="A57" s="25"/>
      <c r="B57" s="22"/>
      <c r="C57" s="22"/>
      <c r="D57" s="22"/>
      <c r="E57" s="22"/>
      <c r="K57" s="25"/>
      <c r="L57" s="25"/>
    </row>
    <row r="58" spans="1:12" x14ac:dyDescent="0.35">
      <c r="A58" s="25"/>
      <c r="B58" s="22"/>
      <c r="C58" s="22"/>
      <c r="D58" s="22"/>
      <c r="E58" s="22"/>
      <c r="K58" s="25"/>
      <c r="L58" s="25"/>
    </row>
    <row r="59" spans="1:12" x14ac:dyDescent="0.35">
      <c r="A59" s="25"/>
      <c r="B59" s="22"/>
      <c r="C59" s="22"/>
      <c r="D59" s="22"/>
      <c r="E59" s="22"/>
      <c r="K59" s="25"/>
      <c r="L59" s="25"/>
    </row>
    <row r="60" spans="1:12" x14ac:dyDescent="0.35">
      <c r="A60" s="25"/>
      <c r="B60" s="22"/>
      <c r="C60" s="22"/>
      <c r="D60" s="22"/>
      <c r="E60" s="22"/>
      <c r="K60" s="25"/>
      <c r="L60" s="25"/>
    </row>
    <row r="61" spans="1:12" x14ac:dyDescent="0.35">
      <c r="A61" s="25"/>
      <c r="B61" s="22"/>
      <c r="C61" s="22"/>
      <c r="D61" s="22"/>
      <c r="E61" s="22"/>
      <c r="K61" s="25"/>
      <c r="L61" s="25"/>
    </row>
    <row r="62" spans="1:12" x14ac:dyDescent="0.35">
      <c r="A62" s="25"/>
      <c r="B62" s="22"/>
      <c r="C62" s="22"/>
      <c r="D62" s="22"/>
      <c r="E62" s="22"/>
      <c r="K62" s="25"/>
      <c r="L62" s="25"/>
    </row>
    <row r="63" spans="1:12" x14ac:dyDescent="0.35">
      <c r="A63" s="25"/>
      <c r="B63" s="22"/>
      <c r="C63" s="22"/>
      <c r="D63" s="22"/>
      <c r="E63" s="22"/>
      <c r="K63" s="25"/>
      <c r="L63" s="25"/>
    </row>
    <row r="64" spans="1:12" x14ac:dyDescent="0.35">
      <c r="A64" s="25"/>
      <c r="B64" s="22"/>
      <c r="C64" s="22"/>
      <c r="D64" s="22"/>
      <c r="E64" s="22"/>
      <c r="K64" s="25"/>
      <c r="L64" s="25"/>
    </row>
    <row r="65" spans="1:12" x14ac:dyDescent="0.35">
      <c r="A65" s="25"/>
      <c r="B65" s="22"/>
      <c r="C65" s="22"/>
      <c r="D65" s="22"/>
      <c r="E65" s="22"/>
      <c r="K65" s="25"/>
      <c r="L65" s="25"/>
    </row>
    <row r="66" spans="1:12" x14ac:dyDescent="0.35">
      <c r="A66" s="25"/>
      <c r="B66" s="22"/>
      <c r="C66" s="22"/>
      <c r="D66" s="22"/>
      <c r="E66" s="22"/>
      <c r="K66" s="25"/>
      <c r="L66" s="25"/>
    </row>
    <row r="67" spans="1:12" x14ac:dyDescent="0.35">
      <c r="A67" s="25"/>
      <c r="B67" s="22"/>
      <c r="C67" s="22"/>
      <c r="D67" s="22"/>
      <c r="E67" s="22"/>
      <c r="K67" s="25"/>
      <c r="L67" s="25"/>
    </row>
    <row r="68" spans="1:12" x14ac:dyDescent="0.35">
      <c r="A68" s="25"/>
      <c r="B68" s="22"/>
      <c r="C68" s="22"/>
      <c r="D68" s="22"/>
      <c r="E68" s="22"/>
      <c r="K68" s="25"/>
      <c r="L68" s="25"/>
    </row>
    <row r="69" spans="1:12" x14ac:dyDescent="0.35">
      <c r="A69" s="25"/>
      <c r="B69" s="22"/>
      <c r="C69" s="22"/>
      <c r="D69" s="22"/>
      <c r="E69" s="22"/>
      <c r="K69" s="25"/>
      <c r="L69" s="25"/>
    </row>
    <row r="70" spans="1:12" x14ac:dyDescent="0.35">
      <c r="A70" s="25"/>
      <c r="B70" s="22"/>
      <c r="C70" s="22"/>
      <c r="D70" s="22"/>
      <c r="E70" s="22"/>
      <c r="K70" s="25"/>
      <c r="L70" s="25"/>
    </row>
    <row r="71" spans="1:12" x14ac:dyDescent="0.35">
      <c r="A71" s="25"/>
      <c r="B71" s="22"/>
      <c r="C71" s="22"/>
      <c r="D71" s="22"/>
      <c r="E71" s="22"/>
      <c r="K71" s="25"/>
      <c r="L71" s="25"/>
    </row>
    <row r="72" spans="1:12" x14ac:dyDescent="0.35">
      <c r="A72" s="25"/>
      <c r="B72" s="22"/>
      <c r="C72" s="22"/>
      <c r="D72" s="22"/>
      <c r="E72" s="22"/>
      <c r="K72" s="25"/>
      <c r="L72" s="25"/>
    </row>
    <row r="73" spans="1:12" x14ac:dyDescent="0.35">
      <c r="A73" s="25"/>
      <c r="B73" s="22"/>
      <c r="C73" s="22"/>
      <c r="D73" s="22"/>
      <c r="E73" s="22"/>
      <c r="K73" s="25"/>
      <c r="L73" s="25"/>
    </row>
    <row r="74" spans="1:12" x14ac:dyDescent="0.35">
      <c r="A74" s="25"/>
      <c r="B74" s="22"/>
      <c r="C74" s="22"/>
      <c r="D74" s="22"/>
      <c r="E74" s="22"/>
      <c r="K74" s="25"/>
      <c r="L74" s="25"/>
    </row>
    <row r="75" spans="1:12" x14ac:dyDescent="0.35">
      <c r="A75" s="25"/>
      <c r="B75" s="22"/>
      <c r="C75" s="22"/>
      <c r="D75" s="22"/>
      <c r="E75" s="22"/>
      <c r="K75" s="25"/>
      <c r="L75" s="25"/>
    </row>
    <row r="76" spans="1:12" x14ac:dyDescent="0.35">
      <c r="A76" s="25"/>
      <c r="B76" s="22"/>
      <c r="C76" s="22"/>
      <c r="D76" s="22"/>
      <c r="E76" s="22"/>
      <c r="K76" s="25"/>
      <c r="L76" s="25"/>
    </row>
    <row r="77" spans="1:12" x14ac:dyDescent="0.35">
      <c r="A77" s="25"/>
      <c r="B77" s="22"/>
      <c r="C77" s="22"/>
      <c r="D77" s="22"/>
      <c r="E77" s="22"/>
      <c r="K77" s="25"/>
      <c r="L77" s="25"/>
    </row>
    <row r="78" spans="1:12" x14ac:dyDescent="0.35">
      <c r="A78" s="25"/>
      <c r="B78" s="22"/>
      <c r="C78" s="22"/>
      <c r="D78" s="22"/>
      <c r="E78" s="22"/>
      <c r="K78" s="25"/>
      <c r="L78" s="25"/>
    </row>
    <row r="79" spans="1:12" x14ac:dyDescent="0.35">
      <c r="A79" s="25"/>
      <c r="B79" s="22"/>
      <c r="C79" s="22"/>
      <c r="D79" s="22"/>
      <c r="E79" s="22"/>
      <c r="K79" s="25"/>
      <c r="L79" s="25"/>
    </row>
    <row r="80" spans="1:12" x14ac:dyDescent="0.35">
      <c r="A80" s="25"/>
      <c r="B80" s="22"/>
      <c r="C80" s="22"/>
      <c r="D80" s="22"/>
      <c r="E80" s="22"/>
      <c r="K80" s="25"/>
      <c r="L80" s="25"/>
    </row>
    <row r="81" spans="1:12" x14ac:dyDescent="0.35">
      <c r="A81" s="25"/>
      <c r="B81" s="22"/>
      <c r="C81" s="22"/>
      <c r="D81" s="22"/>
      <c r="E81" s="22"/>
      <c r="K81" s="25"/>
      <c r="L81" s="25"/>
    </row>
    <row r="82" spans="1:12" x14ac:dyDescent="0.35">
      <c r="A82" s="25"/>
      <c r="B82" s="22"/>
      <c r="C82" s="22"/>
      <c r="D82" s="22"/>
      <c r="E82" s="22"/>
      <c r="K82" s="25"/>
      <c r="L82" s="25"/>
    </row>
    <row r="83" spans="1:12" x14ac:dyDescent="0.35">
      <c r="A83" s="25"/>
      <c r="B83" s="22"/>
      <c r="C83" s="22"/>
      <c r="D83" s="22"/>
      <c r="E83" s="22"/>
      <c r="K83" s="25"/>
      <c r="L83" s="25"/>
    </row>
    <row r="84" spans="1:12" x14ac:dyDescent="0.35">
      <c r="A84" s="25"/>
      <c r="B84" s="22"/>
      <c r="C84" s="22"/>
      <c r="D84" s="22"/>
      <c r="E84" s="22"/>
      <c r="K84" s="25"/>
      <c r="L84" s="25"/>
    </row>
  </sheetData>
  <sortState xmlns:xlrd2="http://schemas.microsoft.com/office/spreadsheetml/2017/richdata2" ref="B4:I12">
    <sortCondition ref="H4:H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05"/>
  <sheetViews>
    <sheetView workbookViewId="0">
      <selection activeCell="L23" sqref="L23"/>
    </sheetView>
  </sheetViews>
  <sheetFormatPr defaultColWidth="14.36328125" defaultRowHeight="15" customHeight="1" x14ac:dyDescent="0.35"/>
  <cols>
    <col min="1" max="1" width="3.7265625" style="63" customWidth="1"/>
    <col min="2" max="2" width="98.1796875" style="63" customWidth="1"/>
    <col min="3" max="4" width="7" style="5" customWidth="1"/>
    <col min="5" max="5" width="20.36328125" style="63" bestFit="1" customWidth="1"/>
    <col min="6" max="14" width="9.1796875" style="5" customWidth="1"/>
    <col min="15" max="15" width="5.1796875" style="63" customWidth="1"/>
    <col min="16" max="16" width="15.1796875" style="63" customWidth="1"/>
    <col min="17" max="16384" width="14.36328125" style="63"/>
  </cols>
  <sheetData>
    <row r="1" spans="1:11" ht="14.5" x14ac:dyDescent="0.35">
      <c r="A1" s="102" t="s">
        <v>201</v>
      </c>
    </row>
    <row r="3" spans="1:11" ht="63" customHeight="1" x14ac:dyDescent="0.35">
      <c r="A3" s="110" t="s">
        <v>0</v>
      </c>
      <c r="B3" s="111" t="s">
        <v>12</v>
      </c>
      <c r="C3" s="112" t="s">
        <v>13</v>
      </c>
      <c r="D3" s="112" t="s">
        <v>7</v>
      </c>
      <c r="E3" s="5"/>
      <c r="F3" s="113" t="s">
        <v>152</v>
      </c>
      <c r="I3" s="63"/>
      <c r="K3" s="114"/>
    </row>
    <row r="4" spans="1:11" ht="15" customHeight="1" x14ac:dyDescent="0.35">
      <c r="A4" s="115">
        <v>1</v>
      </c>
      <c r="B4" s="116" t="s">
        <v>198</v>
      </c>
      <c r="C4" s="117">
        <f>$C$27</f>
        <v>186</v>
      </c>
      <c r="D4" s="118">
        <f>$D$27</f>
        <v>10</v>
      </c>
      <c r="F4" s="119">
        <f>P$27+P$28</f>
        <v>199</v>
      </c>
      <c r="I4" s="63"/>
      <c r="K4" s="114"/>
    </row>
    <row r="5" spans="1:11" ht="14.5" x14ac:dyDescent="0.35">
      <c r="A5" s="115">
        <v>2</v>
      </c>
      <c r="B5" s="6" t="s">
        <v>156</v>
      </c>
      <c r="C5" s="117">
        <f>$C$29</f>
        <v>108</v>
      </c>
      <c r="D5" s="118">
        <f>$D$29</f>
        <v>6</v>
      </c>
      <c r="F5" s="119">
        <f>P$29+P$30</f>
        <v>108</v>
      </c>
      <c r="I5" s="63"/>
      <c r="K5" s="114"/>
    </row>
    <row r="6" spans="1:11" ht="15" customHeight="1" x14ac:dyDescent="0.35">
      <c r="A6" s="120">
        <v>3</v>
      </c>
      <c r="B6" s="135" t="s">
        <v>230</v>
      </c>
      <c r="C6" s="117">
        <f>$C$23</f>
        <v>107</v>
      </c>
      <c r="D6" s="118">
        <f>$D$23</f>
        <v>9</v>
      </c>
      <c r="F6" s="119">
        <f>P$23+P$24</f>
        <v>107</v>
      </c>
      <c r="I6" s="63"/>
    </row>
    <row r="7" spans="1:11" ht="14.5" x14ac:dyDescent="0.35">
      <c r="A7" s="120">
        <v>4</v>
      </c>
      <c r="B7" s="123" t="s">
        <v>287</v>
      </c>
      <c r="C7" s="117">
        <f>$C$37</f>
        <v>105</v>
      </c>
      <c r="D7" s="118">
        <f>$D$37</f>
        <v>7</v>
      </c>
      <c r="F7" s="119">
        <f>P$37+P$38</f>
        <v>105</v>
      </c>
      <c r="I7" s="63"/>
      <c r="K7" s="114"/>
    </row>
    <row r="8" spans="1:11" ht="15" customHeight="1" x14ac:dyDescent="0.35">
      <c r="A8" s="120">
        <v>5</v>
      </c>
      <c r="B8" s="122" t="s">
        <v>175</v>
      </c>
      <c r="C8" s="117">
        <f>$C$39</f>
        <v>103</v>
      </c>
      <c r="D8" s="118">
        <f>$D$39</f>
        <v>8</v>
      </c>
      <c r="F8" s="119">
        <f>P$39+P$40</f>
        <v>103</v>
      </c>
      <c r="I8" s="63"/>
      <c r="K8" s="114"/>
    </row>
    <row r="9" spans="1:11" ht="14.5" x14ac:dyDescent="0.35">
      <c r="A9" s="115">
        <v>6</v>
      </c>
      <c r="B9" s="121" t="s">
        <v>227</v>
      </c>
      <c r="C9" s="117">
        <f>$C$47</f>
        <v>84</v>
      </c>
      <c r="D9" s="118">
        <f>$D$47</f>
        <v>6</v>
      </c>
      <c r="F9" s="119">
        <f>P$47+P$48</f>
        <v>84</v>
      </c>
      <c r="I9" s="63"/>
      <c r="K9" s="114"/>
    </row>
    <row r="10" spans="1:11" ht="14.5" x14ac:dyDescent="0.35">
      <c r="A10" s="120">
        <v>7</v>
      </c>
      <c r="B10" s="122" t="s">
        <v>163</v>
      </c>
      <c r="C10" s="117">
        <f>$C$31</f>
        <v>66</v>
      </c>
      <c r="D10" s="118">
        <f>$D$31</f>
        <v>7</v>
      </c>
      <c r="F10" s="119">
        <f>P$31+P$32</f>
        <v>66</v>
      </c>
      <c r="I10" s="63"/>
      <c r="K10" s="114"/>
    </row>
    <row r="11" spans="1:11" ht="14.5" x14ac:dyDescent="0.35">
      <c r="A11" s="120">
        <v>8</v>
      </c>
      <c r="B11" s="122" t="s">
        <v>217</v>
      </c>
      <c r="C11" s="117">
        <f>$C$35</f>
        <v>34</v>
      </c>
      <c r="D11" s="118">
        <f>$D$35</f>
        <v>2</v>
      </c>
      <c r="F11" s="119">
        <f>P$35+P$36</f>
        <v>34</v>
      </c>
      <c r="I11" s="63"/>
    </row>
    <row r="12" spans="1:11" ht="14.5" x14ac:dyDescent="0.35">
      <c r="A12" s="120">
        <v>9</v>
      </c>
      <c r="B12" s="121" t="s">
        <v>222</v>
      </c>
      <c r="C12" s="117">
        <f>$C$43</f>
        <v>28</v>
      </c>
      <c r="D12" s="118">
        <f>$D$43</f>
        <v>2</v>
      </c>
      <c r="F12" s="119">
        <f>P$43+P$44</f>
        <v>28</v>
      </c>
      <c r="I12" s="63"/>
    </row>
    <row r="13" spans="1:11" ht="14.5" x14ac:dyDescent="0.35">
      <c r="A13" s="115">
        <v>10</v>
      </c>
      <c r="B13" s="122" t="s">
        <v>188</v>
      </c>
      <c r="C13" s="117">
        <f>$C$33</f>
        <v>27</v>
      </c>
      <c r="D13" s="118">
        <f>$D$33</f>
        <v>4</v>
      </c>
      <c r="F13" s="119">
        <f>P$33+P$34</f>
        <v>27</v>
      </c>
      <c r="I13" s="63"/>
    </row>
    <row r="14" spans="1:11" ht="14.5" x14ac:dyDescent="0.35">
      <c r="A14" s="120">
        <v>11</v>
      </c>
      <c r="B14" s="122" t="s">
        <v>162</v>
      </c>
      <c r="C14" s="117">
        <f>$C$41</f>
        <v>20</v>
      </c>
      <c r="D14" s="118">
        <f>$D$41</f>
        <v>3</v>
      </c>
      <c r="F14" s="119">
        <f>P$447+P$42</f>
        <v>19</v>
      </c>
      <c r="I14" s="63"/>
    </row>
    <row r="15" spans="1:11" ht="14.5" x14ac:dyDescent="0.35">
      <c r="A15" s="120">
        <v>12</v>
      </c>
      <c r="B15" s="121" t="s">
        <v>253</v>
      </c>
      <c r="C15" s="117">
        <f>$C$45</f>
        <v>13</v>
      </c>
      <c r="D15" s="118">
        <f>$D$45</f>
        <v>2</v>
      </c>
      <c r="F15" s="119">
        <f>P$45+P$46</f>
        <v>12</v>
      </c>
      <c r="I15" s="63"/>
    </row>
    <row r="16" spans="1:11" ht="14.5" x14ac:dyDescent="0.35">
      <c r="A16" s="120">
        <v>13</v>
      </c>
      <c r="B16" s="121" t="s">
        <v>260</v>
      </c>
      <c r="C16" s="117">
        <f>$C$25</f>
        <v>10</v>
      </c>
      <c r="D16" s="118">
        <f>$D$25</f>
        <v>1</v>
      </c>
      <c r="F16" s="119">
        <f>P$25+P$26</f>
        <v>10</v>
      </c>
      <c r="I16" s="63"/>
    </row>
    <row r="17" spans="1:16" ht="14.5" x14ac:dyDescent="0.35">
      <c r="A17" s="115">
        <v>14</v>
      </c>
      <c r="B17" s="123" t="s">
        <v>229</v>
      </c>
      <c r="C17" s="117">
        <f>$C$49</f>
        <v>0</v>
      </c>
      <c r="D17" s="118">
        <f>$D$49</f>
        <v>0</v>
      </c>
      <c r="F17" s="119">
        <f>P$49+P$50</f>
        <v>0</v>
      </c>
      <c r="I17" s="124"/>
    </row>
    <row r="20" spans="1:16" ht="14.5" x14ac:dyDescent="0.35">
      <c r="A20" s="125" t="s">
        <v>14</v>
      </c>
    </row>
    <row r="21" spans="1:16" ht="14.5" x14ac:dyDescent="0.35">
      <c r="A21" s="126"/>
    </row>
    <row r="22" spans="1:16" ht="70" customHeight="1" x14ac:dyDescent="0.35">
      <c r="A22" s="127" t="s">
        <v>15</v>
      </c>
      <c r="B22" s="127" t="s">
        <v>12</v>
      </c>
      <c r="C22" s="112" t="s">
        <v>13</v>
      </c>
      <c r="D22" s="112" t="s">
        <v>7</v>
      </c>
      <c r="E22" s="127" t="s">
        <v>16</v>
      </c>
      <c r="F22" s="128" t="s">
        <v>202</v>
      </c>
      <c r="G22" s="128" t="s">
        <v>203</v>
      </c>
      <c r="H22" s="129" t="s">
        <v>204</v>
      </c>
      <c r="I22" s="128" t="s">
        <v>154</v>
      </c>
      <c r="J22" s="129" t="s">
        <v>153</v>
      </c>
      <c r="K22" s="129" t="s">
        <v>205</v>
      </c>
      <c r="L22" s="129" t="s">
        <v>293</v>
      </c>
      <c r="M22" s="129" t="s">
        <v>206</v>
      </c>
      <c r="N22" s="129" t="s">
        <v>24</v>
      </c>
      <c r="P22" s="129" t="s">
        <v>152</v>
      </c>
    </row>
    <row r="23" spans="1:16" ht="15" customHeight="1" x14ac:dyDescent="0.35">
      <c r="A23" s="137">
        <v>1</v>
      </c>
      <c r="B23" s="139" t="s">
        <v>231</v>
      </c>
      <c r="C23" s="140">
        <f t="array" ref="C23">IF(COUNT(F23:N24)&gt;10,SUM(LARGE(F23:N24,{1,2,3,4,5,6,7,8,9,10})),SUM(F23:N24))</f>
        <v>107</v>
      </c>
      <c r="D23" s="142">
        <f>COUNTA('Entrants Results'!D39:L39)+COUNTA('Entrants Results'!D18:L18)</f>
        <v>9</v>
      </c>
      <c r="E23" s="122" t="s">
        <v>9</v>
      </c>
      <c r="F23" s="118">
        <f>'Entrants Results'!D39</f>
        <v>1</v>
      </c>
      <c r="G23" s="118">
        <f>'Entrants Results'!E39</f>
        <v>0</v>
      </c>
      <c r="H23" s="118">
        <f>'Entrants Results'!F39</f>
        <v>8</v>
      </c>
      <c r="I23" s="118">
        <f>'Entrants Results'!G39</f>
        <v>13</v>
      </c>
      <c r="J23" s="118">
        <f>'Entrants Results'!H39</f>
        <v>13</v>
      </c>
      <c r="K23" s="118">
        <f>'Entrants Results'!I39</f>
        <v>15</v>
      </c>
      <c r="L23" s="118">
        <f>'Entrants Results'!J39</f>
        <v>0</v>
      </c>
      <c r="M23" s="118">
        <f>'Entrants Results'!K39</f>
        <v>0</v>
      </c>
      <c r="N23" s="118">
        <f>'Entrants Results'!L39</f>
        <v>12</v>
      </c>
      <c r="P23" s="118">
        <f>SUM('Entrants Results'!D39:L39)</f>
        <v>62</v>
      </c>
    </row>
    <row r="24" spans="1:16" ht="15.75" customHeight="1" x14ac:dyDescent="0.35">
      <c r="A24" s="138"/>
      <c r="B24" s="138"/>
      <c r="C24" s="141"/>
      <c r="D24" s="141"/>
      <c r="E24" s="122" t="s">
        <v>193</v>
      </c>
      <c r="F24" s="118">
        <f>'Entrants Results'!D18</f>
        <v>0</v>
      </c>
      <c r="G24" s="118">
        <f>'Entrants Results'!E18</f>
        <v>0</v>
      </c>
      <c r="H24" s="118">
        <f>'Entrants Results'!F18</f>
        <v>13</v>
      </c>
      <c r="I24" s="118">
        <f>'Entrants Results'!G18</f>
        <v>0</v>
      </c>
      <c r="J24" s="118">
        <f>'Entrants Results'!H18</f>
        <v>17</v>
      </c>
      <c r="K24" s="118">
        <f>'Entrants Results'!I18</f>
        <v>15</v>
      </c>
      <c r="L24" s="118">
        <f>'Entrants Results'!J18</f>
        <v>0</v>
      </c>
      <c r="M24" s="118">
        <f>'Entrants Results'!K18</f>
        <v>0</v>
      </c>
      <c r="N24" s="118">
        <f>'Entrants Results'!L18</f>
        <v>0</v>
      </c>
      <c r="P24" s="118">
        <f>SUM('Entrants Results'!D18:L18)</f>
        <v>45</v>
      </c>
    </row>
    <row r="25" spans="1:16" ht="15.75" customHeight="1" x14ac:dyDescent="0.35">
      <c r="A25" s="137">
        <v>2</v>
      </c>
      <c r="B25" s="139" t="s">
        <v>261</v>
      </c>
      <c r="C25" s="140">
        <f t="array" ref="C25">IF(COUNT(F25:N26)&gt;10,SUM(LARGE(F25:N26,{1,2,3,4,5,6,7,8,9,10})),SUM(F25:N26))</f>
        <v>10</v>
      </c>
      <c r="D25" s="142">
        <f>COUNTA('Entrants Results'!D33:L33)+COUNTA('Entrants Results'!D81:L81)</f>
        <v>1</v>
      </c>
      <c r="E25" s="130" t="s">
        <v>117</v>
      </c>
      <c r="F25" s="118">
        <f>'Entrants Results'!D33</f>
        <v>0</v>
      </c>
      <c r="G25" s="118">
        <f>'Entrants Results'!E33</f>
        <v>0</v>
      </c>
      <c r="H25" s="118">
        <f>'Entrants Results'!F33</f>
        <v>0</v>
      </c>
      <c r="I25" s="118">
        <f>'Entrants Results'!G33</f>
        <v>0</v>
      </c>
      <c r="J25" s="118">
        <f>'Entrants Results'!H33</f>
        <v>0</v>
      </c>
      <c r="K25" s="118">
        <f>'Entrants Results'!I33</f>
        <v>0</v>
      </c>
      <c r="L25" s="118">
        <f>'Entrants Results'!J33</f>
        <v>0</v>
      </c>
      <c r="M25" s="118">
        <f>'Entrants Results'!K33</f>
        <v>0</v>
      </c>
      <c r="N25" s="118">
        <f>'Entrants Results'!L33</f>
        <v>0</v>
      </c>
      <c r="P25" s="118">
        <f>SUM('Entrants Results'!D33:L33)</f>
        <v>0</v>
      </c>
    </row>
    <row r="26" spans="1:16" ht="15.75" customHeight="1" x14ac:dyDescent="0.35">
      <c r="A26" s="138"/>
      <c r="B26" s="138"/>
      <c r="C26" s="141"/>
      <c r="D26" s="141"/>
      <c r="E26" s="122" t="s">
        <v>114</v>
      </c>
      <c r="F26" s="118">
        <f>'Entrants Results'!D81</f>
        <v>10</v>
      </c>
      <c r="G26" s="118">
        <f>'Entrants Results'!E81</f>
        <v>0</v>
      </c>
      <c r="H26" s="118">
        <f>'Entrants Results'!F81</f>
        <v>0</v>
      </c>
      <c r="I26" s="118">
        <f>'Entrants Results'!G81</f>
        <v>0</v>
      </c>
      <c r="J26" s="118">
        <f>'Entrants Results'!H81</f>
        <v>0</v>
      </c>
      <c r="K26" s="118">
        <f>'Entrants Results'!I81</f>
        <v>0</v>
      </c>
      <c r="L26" s="118">
        <f>'Entrants Results'!J81</f>
        <v>0</v>
      </c>
      <c r="M26" s="118">
        <f>'Entrants Results'!K81</f>
        <v>0</v>
      </c>
      <c r="N26" s="118">
        <f>'Entrants Results'!L81</f>
        <v>0</v>
      </c>
      <c r="P26" s="118">
        <f>SUM('Entrants Results'!D81:L81)</f>
        <v>10</v>
      </c>
    </row>
    <row r="27" spans="1:16" ht="15.75" customHeight="1" x14ac:dyDescent="0.35">
      <c r="A27" s="145">
        <v>3</v>
      </c>
      <c r="B27" s="139" t="s">
        <v>200</v>
      </c>
      <c r="C27" s="140">
        <f t="array" ref="C27">IF(COUNT(F27:N28)&gt;10,SUM(LARGE(F27:N28,{1,2,3,4,5,6,7,8,9,10})),SUM(F27:N28))</f>
        <v>186</v>
      </c>
      <c r="D27" s="143">
        <v>10</v>
      </c>
      <c r="E27" s="122" t="s">
        <v>39</v>
      </c>
      <c r="F27" s="118">
        <f>'Entrants Results'!D70</f>
        <v>17</v>
      </c>
      <c r="G27" s="118">
        <f>'Entrants Results'!E70</f>
        <v>18</v>
      </c>
      <c r="H27" s="118">
        <f>'Entrants Results'!F70</f>
        <v>19</v>
      </c>
      <c r="I27" s="118">
        <f>'Entrants Results'!G70</f>
        <v>18</v>
      </c>
      <c r="J27" s="118">
        <f>'Entrants Results'!H70</f>
        <v>19</v>
      </c>
      <c r="K27" s="118">
        <f>'Entrants Results'!I70</f>
        <v>19</v>
      </c>
      <c r="L27" s="118">
        <f>'Entrants Results'!J70</f>
        <v>0</v>
      </c>
      <c r="M27" s="118">
        <f>'Entrants Results'!K70</f>
        <v>0</v>
      </c>
      <c r="N27" s="136"/>
      <c r="P27" s="118">
        <f>SUM('Entrants Results'!D70:L70)</f>
        <v>123</v>
      </c>
    </row>
    <row r="28" spans="1:16" ht="15.75" customHeight="1" x14ac:dyDescent="0.35">
      <c r="A28" s="138"/>
      <c r="B28" s="146"/>
      <c r="C28" s="141"/>
      <c r="D28" s="144"/>
      <c r="E28" s="122" t="s">
        <v>40</v>
      </c>
      <c r="F28" s="118">
        <f>'Entrants Results'!D96</f>
        <v>18</v>
      </c>
      <c r="G28" s="118">
        <f>'Entrants Results'!E96</f>
        <v>0</v>
      </c>
      <c r="H28" s="118">
        <f>'Entrants Results'!F96</f>
        <v>18</v>
      </c>
      <c r="I28" s="118">
        <f>'Entrants Results'!G96</f>
        <v>0</v>
      </c>
      <c r="J28" s="118">
        <f>'Entrants Results'!H96</f>
        <v>20</v>
      </c>
      <c r="K28" s="118">
        <f>'Entrants Results'!I96</f>
        <v>0</v>
      </c>
      <c r="L28" s="118">
        <f>'Entrants Results'!J96</f>
        <v>0</v>
      </c>
      <c r="M28" s="118">
        <f>'Entrants Results'!K96</f>
        <v>0</v>
      </c>
      <c r="N28" s="118">
        <f>'Entrants Results'!L96</f>
        <v>20</v>
      </c>
      <c r="P28" s="118">
        <f>SUM('Entrants Results'!D96:L96)</f>
        <v>76</v>
      </c>
    </row>
    <row r="29" spans="1:16" ht="15.75" customHeight="1" x14ac:dyDescent="0.35">
      <c r="A29" s="137">
        <v>4</v>
      </c>
      <c r="B29" s="139" t="s">
        <v>155</v>
      </c>
      <c r="C29" s="140">
        <f t="array" ref="C29">IF(COUNT(F29:N30)&gt;10,SUM(LARGE(F29:N30,{1,2,3,4,5,6,7,8,9,10})),SUM(F29:N30))</f>
        <v>108</v>
      </c>
      <c r="D29" s="142">
        <f>COUNTA('Entrants Results'!D7:L7)+COUNTA('Entrants Results'!D28:L28)</f>
        <v>6</v>
      </c>
      <c r="E29" s="122" t="s">
        <v>100</v>
      </c>
      <c r="F29" s="118">
        <f>'Entrants Results'!D7</f>
        <v>20</v>
      </c>
      <c r="G29" s="118">
        <f>'Entrants Results'!E7</f>
        <v>20</v>
      </c>
      <c r="H29" s="118">
        <f>'Entrants Results'!F7</f>
        <v>20</v>
      </c>
      <c r="I29" s="118">
        <f>'Entrants Results'!G7</f>
        <v>20</v>
      </c>
      <c r="J29" s="118">
        <f>'Entrants Results'!H7</f>
        <v>0</v>
      </c>
      <c r="K29" s="118">
        <f>'Entrants Results'!I7</f>
        <v>0</v>
      </c>
      <c r="L29" s="118">
        <f>'Entrants Results'!J7</f>
        <v>0</v>
      </c>
      <c r="M29" s="118">
        <f>'Entrants Results'!K7</f>
        <v>0</v>
      </c>
      <c r="N29" s="118">
        <f>'Entrants Results'!L7</f>
        <v>16</v>
      </c>
      <c r="P29" s="118">
        <f>SUM('Entrants Results'!D7:L7)</f>
        <v>96</v>
      </c>
    </row>
    <row r="30" spans="1:16" ht="15.75" customHeight="1" x14ac:dyDescent="0.35">
      <c r="A30" s="138"/>
      <c r="B30" s="138"/>
      <c r="C30" s="141"/>
      <c r="D30" s="141"/>
      <c r="E30" s="122" t="s">
        <v>101</v>
      </c>
      <c r="F30" s="118">
        <f>'Entrants Results'!D28</f>
        <v>0</v>
      </c>
      <c r="G30" s="118">
        <f>'Entrants Results'!E28</f>
        <v>0</v>
      </c>
      <c r="H30" s="118">
        <f>'Entrants Results'!F28</f>
        <v>12</v>
      </c>
      <c r="I30" s="118">
        <f>'Entrants Results'!G28</f>
        <v>0</v>
      </c>
      <c r="J30" s="118">
        <f>'Entrants Results'!H28</f>
        <v>0</v>
      </c>
      <c r="K30" s="118">
        <f>'Entrants Results'!I28</f>
        <v>0</v>
      </c>
      <c r="L30" s="118">
        <f>'Entrants Results'!J28</f>
        <v>0</v>
      </c>
      <c r="M30" s="118">
        <f>'Entrants Results'!K28</f>
        <v>0</v>
      </c>
      <c r="N30" s="118">
        <f>'Entrants Results'!L28</f>
        <v>0</v>
      </c>
      <c r="P30" s="118">
        <f>SUM('Entrants Results'!D28:L28)</f>
        <v>12</v>
      </c>
    </row>
    <row r="31" spans="1:16" ht="15.75" customHeight="1" x14ac:dyDescent="0.35">
      <c r="A31" s="145">
        <v>5</v>
      </c>
      <c r="B31" s="139" t="s">
        <v>219</v>
      </c>
      <c r="C31" s="140">
        <f t="array" ref="C31">IF(COUNT(F31:N32)&gt;10,SUM(LARGE(F31:N32,{1,2,3,4,5,6,7,8,9,10})),SUM(F31:N32))</f>
        <v>66</v>
      </c>
      <c r="D31" s="142">
        <f>COUNTA('Entrants Results'!D53:L53)+COUNTA('Entrants Results'!D98:L98)</f>
        <v>7</v>
      </c>
      <c r="E31" s="122" t="s">
        <v>157</v>
      </c>
      <c r="F31" s="118">
        <f>'Entrants Results'!D53</f>
        <v>1</v>
      </c>
      <c r="G31" s="118">
        <f>'Entrants Results'!E53</f>
        <v>14</v>
      </c>
      <c r="H31" s="118">
        <f>'Entrants Results'!F53</f>
        <v>0</v>
      </c>
      <c r="I31" s="118">
        <f>'Entrants Results'!G53</f>
        <v>10</v>
      </c>
      <c r="J31" s="118">
        <f>'Entrants Results'!H53</f>
        <v>10</v>
      </c>
      <c r="K31" s="118">
        <f>'Entrants Results'!I53</f>
        <v>0</v>
      </c>
      <c r="L31" s="118">
        <f>'Entrants Results'!J53</f>
        <v>0</v>
      </c>
      <c r="M31" s="118">
        <f>'Entrants Results'!K53</f>
        <v>0</v>
      </c>
      <c r="N31" s="118">
        <f>'Entrants Results'!L53</f>
        <v>0</v>
      </c>
      <c r="P31" s="118">
        <f>SUM('Entrants Results'!D53:L53)</f>
        <v>35</v>
      </c>
    </row>
    <row r="32" spans="1:16" ht="15.75" customHeight="1" x14ac:dyDescent="0.35">
      <c r="A32" s="138"/>
      <c r="B32" s="138"/>
      <c r="C32" s="141"/>
      <c r="D32" s="141"/>
      <c r="E32" s="122" t="s">
        <v>50</v>
      </c>
      <c r="F32" s="118">
        <f>'Entrants Results'!D98</f>
        <v>6</v>
      </c>
      <c r="G32" s="118">
        <f>'Entrants Results'!E98</f>
        <v>0</v>
      </c>
      <c r="H32" s="118">
        <f>'Entrants Results'!F98</f>
        <v>0</v>
      </c>
      <c r="I32" s="118">
        <f>'Entrants Results'!G98</f>
        <v>14</v>
      </c>
      <c r="J32" s="118">
        <f>'Entrants Results'!H98</f>
        <v>11</v>
      </c>
      <c r="K32" s="118">
        <f>'Entrants Results'!I98</f>
        <v>0</v>
      </c>
      <c r="L32" s="118">
        <f>'Entrants Results'!J98</f>
        <v>0</v>
      </c>
      <c r="M32" s="118">
        <f>'Entrants Results'!K98</f>
        <v>0</v>
      </c>
      <c r="N32" s="118">
        <f>'Entrants Results'!L98</f>
        <v>0</v>
      </c>
      <c r="P32" s="118">
        <f>SUM('Entrants Results'!D98:L98)</f>
        <v>31</v>
      </c>
    </row>
    <row r="33" spans="1:16" ht="15.75" customHeight="1" x14ac:dyDescent="0.35">
      <c r="A33" s="137">
        <v>6</v>
      </c>
      <c r="B33" s="139" t="s">
        <v>189</v>
      </c>
      <c r="C33" s="140">
        <f t="array" ref="C33">IF(COUNT(F33:N34)&gt;10,SUM(LARGE(F33:N34,{1,2,3,4,5,6,7,8,9,10})),SUM(F33:N34))</f>
        <v>27</v>
      </c>
      <c r="D33" s="142">
        <f>COUNTA('Entrants Results'!D23:L23)+COUNTA('Entrants Results'!D55:L55)</f>
        <v>4</v>
      </c>
      <c r="E33" s="122" t="s">
        <v>36</v>
      </c>
      <c r="F33" s="118">
        <f>'Entrants Results'!D23</f>
        <v>9</v>
      </c>
      <c r="G33" s="118">
        <f>'Entrants Results'!E23</f>
        <v>0</v>
      </c>
      <c r="H33" s="118">
        <f>'Entrants Results'!F23</f>
        <v>0</v>
      </c>
      <c r="I33" s="118">
        <f>'Entrants Results'!G23</f>
        <v>0</v>
      </c>
      <c r="J33" s="118">
        <f>'Entrants Results'!H23</f>
        <v>0</v>
      </c>
      <c r="K33" s="118">
        <f>'Entrants Results'!I23</f>
        <v>0</v>
      </c>
      <c r="L33" s="118">
        <f>'Entrants Results'!J23</f>
        <v>0</v>
      </c>
      <c r="M33" s="118">
        <f>'Entrants Results'!K23</f>
        <v>0</v>
      </c>
      <c r="N33" s="118">
        <f>'Entrants Results'!L23</f>
        <v>0</v>
      </c>
      <c r="P33" s="118">
        <f>SUM('Entrants Results'!D23:L23)</f>
        <v>9</v>
      </c>
    </row>
    <row r="34" spans="1:16" ht="15.75" customHeight="1" x14ac:dyDescent="0.35">
      <c r="A34" s="138"/>
      <c r="B34" s="138"/>
      <c r="C34" s="141"/>
      <c r="D34" s="141"/>
      <c r="E34" s="122" t="s">
        <v>37</v>
      </c>
      <c r="F34" s="118">
        <f>'Entrants Results'!D55</f>
        <v>1</v>
      </c>
      <c r="G34" s="118">
        <f>'Entrants Results'!E55</f>
        <v>0</v>
      </c>
      <c r="H34" s="118">
        <f>'Entrants Results'!F55</f>
        <v>0</v>
      </c>
      <c r="I34" s="118">
        <f>'Entrants Results'!G55</f>
        <v>8</v>
      </c>
      <c r="J34" s="118">
        <f>'Entrants Results'!H55</f>
        <v>9</v>
      </c>
      <c r="K34" s="118">
        <f>'Entrants Results'!I55</f>
        <v>0</v>
      </c>
      <c r="L34" s="118">
        <f>'Entrants Results'!J55</f>
        <v>0</v>
      </c>
      <c r="M34" s="118">
        <f>'Entrants Results'!K55</f>
        <v>0</v>
      </c>
      <c r="N34" s="118">
        <f>'Entrants Results'!L55</f>
        <v>0</v>
      </c>
      <c r="P34" s="118">
        <f>SUM('Entrants Results'!D55:L55)</f>
        <v>18</v>
      </c>
    </row>
    <row r="35" spans="1:16" ht="15.75" customHeight="1" x14ac:dyDescent="0.35">
      <c r="A35" s="137">
        <v>7</v>
      </c>
      <c r="B35" s="139" t="s">
        <v>218</v>
      </c>
      <c r="C35" s="140">
        <f t="array" ref="C35">IF(COUNT(F35:N36)&gt;10,SUM(LARGE(F35:N36,{1,2,3,4,5,6,7,8,9,10})),SUM(F35:N36))</f>
        <v>34</v>
      </c>
      <c r="D35" s="142">
        <f>COUNTA('Entrants Results'!D37:L37)+COUNTA('Entrants Results'!D48:L48)</f>
        <v>2</v>
      </c>
      <c r="E35" s="130" t="s">
        <v>46</v>
      </c>
      <c r="F35" s="118">
        <f>'Entrants Results'!D37</f>
        <v>0</v>
      </c>
      <c r="G35" s="118">
        <f>'Entrants Results'!E37</f>
        <v>0</v>
      </c>
      <c r="H35" s="118">
        <f>'Entrants Results'!F37</f>
        <v>0</v>
      </c>
      <c r="I35" s="118">
        <f>'Entrants Results'!G37</f>
        <v>0</v>
      </c>
      <c r="J35" s="118">
        <f>'Entrants Results'!H37</f>
        <v>0</v>
      </c>
      <c r="K35" s="118">
        <f>'Entrants Results'!I37</f>
        <v>0</v>
      </c>
      <c r="L35" s="118">
        <f>'Entrants Results'!J37</f>
        <v>0</v>
      </c>
      <c r="M35" s="118">
        <f>'Entrants Results'!K37</f>
        <v>0</v>
      </c>
      <c r="N35" s="118">
        <f>'Entrants Results'!L37</f>
        <v>0</v>
      </c>
      <c r="P35" s="118">
        <f>SUM('Entrants Results'!D37:L37)</f>
        <v>0</v>
      </c>
    </row>
    <row r="36" spans="1:16" ht="15.75" customHeight="1" x14ac:dyDescent="0.35">
      <c r="A36" s="138"/>
      <c r="B36" s="138"/>
      <c r="C36" s="141"/>
      <c r="D36" s="141"/>
      <c r="E36" s="130" t="s">
        <v>178</v>
      </c>
      <c r="F36" s="118">
        <f>'Entrants Results'!D48</f>
        <v>16</v>
      </c>
      <c r="G36" s="118">
        <f>'Entrants Results'!E48</f>
        <v>0</v>
      </c>
      <c r="H36" s="118">
        <f>'Entrants Results'!F48</f>
        <v>0</v>
      </c>
      <c r="I36" s="118">
        <f>'Entrants Results'!G48</f>
        <v>0</v>
      </c>
      <c r="J36" s="118">
        <f>'Entrants Results'!H48</f>
        <v>0</v>
      </c>
      <c r="K36" s="118">
        <f>'Entrants Results'!I48</f>
        <v>0</v>
      </c>
      <c r="L36" s="118">
        <f>'Entrants Results'!J48</f>
        <v>0</v>
      </c>
      <c r="M36" s="118">
        <f>'Entrants Results'!K48</f>
        <v>0</v>
      </c>
      <c r="N36" s="118">
        <f>'Entrants Results'!L48</f>
        <v>18</v>
      </c>
      <c r="P36" s="118">
        <f>SUM('Entrants Results'!D48:L48)</f>
        <v>34</v>
      </c>
    </row>
    <row r="37" spans="1:16" ht="15.75" customHeight="1" x14ac:dyDescent="0.35">
      <c r="A37" s="137">
        <v>8</v>
      </c>
      <c r="B37" s="139" t="s">
        <v>288</v>
      </c>
      <c r="C37" s="140">
        <f t="array" ref="C37">IF(COUNT(F37:N38)&gt;10,SUM(LARGE(F37:N38,{1,2,3,4,5,6,7,8,9,10})),SUM(F37:N38))</f>
        <v>105</v>
      </c>
      <c r="D37" s="142">
        <f>COUNTA('Entrants Results'!D12:L12)+COUNTA('Entrants Results'!D21:L21)</f>
        <v>7</v>
      </c>
      <c r="E37" s="122" t="s">
        <v>104</v>
      </c>
      <c r="F37" s="118">
        <f>'Entrants Results'!D12</f>
        <v>12</v>
      </c>
      <c r="G37" s="118">
        <f>'Entrants Results'!E12</f>
        <v>0</v>
      </c>
      <c r="H37" s="118">
        <f>'Entrants Results'!F12</f>
        <v>0</v>
      </c>
      <c r="I37" s="118">
        <f>'Entrants Results'!G12</f>
        <v>0</v>
      </c>
      <c r="J37" s="118">
        <f>'Entrants Results'!H12</f>
        <v>0</v>
      </c>
      <c r="K37" s="118">
        <f>'Entrants Results'!I12</f>
        <v>0</v>
      </c>
      <c r="L37" s="118">
        <f>'Entrants Results'!J12</f>
        <v>0</v>
      </c>
      <c r="M37" s="118">
        <f>'Entrants Results'!K12</f>
        <v>0</v>
      </c>
      <c r="N37" s="118">
        <f>'Entrants Results'!L12</f>
        <v>14</v>
      </c>
      <c r="P37" s="118">
        <f>SUM('Entrants Results'!D12:L12)</f>
        <v>26</v>
      </c>
    </row>
    <row r="38" spans="1:16" ht="15.75" customHeight="1" x14ac:dyDescent="0.35">
      <c r="A38" s="138"/>
      <c r="B38" s="138"/>
      <c r="C38" s="141"/>
      <c r="D38" s="141"/>
      <c r="E38" s="122" t="s">
        <v>77</v>
      </c>
      <c r="F38" s="118">
        <f>'Entrants Results'!D21</f>
        <v>7</v>
      </c>
      <c r="G38" s="118">
        <f>'Entrants Results'!E21</f>
        <v>17</v>
      </c>
      <c r="H38" s="118">
        <f>'Entrants Results'!F21</f>
        <v>18</v>
      </c>
      <c r="I38" s="118">
        <f>'Entrants Results'!G21</f>
        <v>18</v>
      </c>
      <c r="J38" s="118">
        <f>'Entrants Results'!H21</f>
        <v>0</v>
      </c>
      <c r="K38" s="118">
        <f>'Entrants Results'!I21</f>
        <v>0</v>
      </c>
      <c r="L38" s="118">
        <f>'Entrants Results'!J21</f>
        <v>0</v>
      </c>
      <c r="M38" s="118">
        <f>'Entrants Results'!K21</f>
        <v>0</v>
      </c>
      <c r="N38" s="118">
        <f>'Entrants Results'!L21</f>
        <v>19</v>
      </c>
      <c r="P38" s="118">
        <f>SUM('Entrants Results'!D21:L21)</f>
        <v>79</v>
      </c>
    </row>
    <row r="39" spans="1:16" ht="15.75" customHeight="1" x14ac:dyDescent="0.35">
      <c r="A39" s="137">
        <v>9</v>
      </c>
      <c r="B39" s="139" t="s">
        <v>176</v>
      </c>
      <c r="C39" s="140">
        <f t="array" ref="C39">IF(COUNT(F39:N40)&gt;10,SUM(LARGE(F39:N40,{1,2,3,4,5,6,7,8,9,10})),SUM(F39:N40))</f>
        <v>103</v>
      </c>
      <c r="D39" s="142">
        <f>COUNTA('Entrants Results'!D6:L6)+COUNTA('Entrants Results'!D75:L75)</f>
        <v>8</v>
      </c>
      <c r="E39" s="122" t="s">
        <v>8</v>
      </c>
      <c r="F39" s="118">
        <f>'Entrants Results'!D6</f>
        <v>0</v>
      </c>
      <c r="G39" s="118">
        <f>'Entrants Results'!E6</f>
        <v>0</v>
      </c>
      <c r="H39" s="118">
        <f>'Entrants Results'!F6</f>
        <v>0</v>
      </c>
      <c r="I39" s="118">
        <f>'Entrants Results'!G6</f>
        <v>16</v>
      </c>
      <c r="J39" s="118">
        <f>'Entrants Results'!H6</f>
        <v>18</v>
      </c>
      <c r="K39" s="118">
        <f>'Entrants Results'!I6</f>
        <v>16</v>
      </c>
      <c r="L39" s="118">
        <f>'Entrants Results'!J6</f>
        <v>0</v>
      </c>
      <c r="M39" s="118">
        <f>'Entrants Results'!K6</f>
        <v>0</v>
      </c>
      <c r="N39" s="118">
        <f>'Entrants Results'!L6</f>
        <v>0</v>
      </c>
      <c r="P39" s="118">
        <f>SUM('Entrants Results'!D6:L6)</f>
        <v>50</v>
      </c>
    </row>
    <row r="40" spans="1:16" ht="15.75" customHeight="1" x14ac:dyDescent="0.35">
      <c r="A40" s="138"/>
      <c r="B40" s="146"/>
      <c r="C40" s="141"/>
      <c r="D40" s="141"/>
      <c r="E40" s="122" t="s">
        <v>10</v>
      </c>
      <c r="F40" s="118">
        <f>'Entrants Results'!D75</f>
        <v>3</v>
      </c>
      <c r="G40" s="118">
        <f>'Entrants Results'!E75</f>
        <v>15</v>
      </c>
      <c r="H40" s="118">
        <f>'Entrants Results'!F75</f>
        <v>11</v>
      </c>
      <c r="I40" s="118">
        <f>'Entrants Results'!G75</f>
        <v>12</v>
      </c>
      <c r="J40" s="118">
        <f>'Entrants Results'!H75</f>
        <v>12</v>
      </c>
      <c r="K40" s="118">
        <f>'Entrants Results'!I75</f>
        <v>0</v>
      </c>
      <c r="L40" s="118">
        <f>'Entrants Results'!J75</f>
        <v>0</v>
      </c>
      <c r="M40" s="118">
        <f>'Entrants Results'!K75</f>
        <v>0</v>
      </c>
      <c r="N40" s="118">
        <f>'Entrants Results'!L75</f>
        <v>0</v>
      </c>
      <c r="P40" s="118">
        <f>SUM('Entrants Results'!D75:L75)</f>
        <v>53</v>
      </c>
    </row>
    <row r="41" spans="1:16" ht="15.75" customHeight="1" x14ac:dyDescent="0.35">
      <c r="A41" s="137">
        <v>10</v>
      </c>
      <c r="B41" s="139" t="s">
        <v>220</v>
      </c>
      <c r="C41" s="140">
        <f t="array" ref="C41">IF(COUNT(F41:N42)&gt;10,SUM(LARGE(F41:N42,{1,2,3,4,5,6,7,8,9,10})),SUM(F41:N42))</f>
        <v>20</v>
      </c>
      <c r="D41" s="142">
        <f>COUNTA('Entrants Results'!D59:L59)+COUNTA('Entrants Results'!D94:L94)</f>
        <v>3</v>
      </c>
      <c r="E41" s="122" t="s">
        <v>161</v>
      </c>
      <c r="F41" s="118">
        <f>'Entrants Results'!D59</f>
        <v>1</v>
      </c>
      <c r="G41" s="118">
        <f>'Entrants Results'!E59</f>
        <v>0</v>
      </c>
      <c r="H41" s="118">
        <f>'Entrants Results'!F59</f>
        <v>0</v>
      </c>
      <c r="I41" s="118">
        <f>'Entrants Results'!G59</f>
        <v>0</v>
      </c>
      <c r="J41" s="118">
        <f>'Entrants Results'!H59</f>
        <v>0</v>
      </c>
      <c r="K41" s="118">
        <f>'Entrants Results'!I59</f>
        <v>0</v>
      </c>
      <c r="L41" s="118">
        <f>'Entrants Results'!J59</f>
        <v>0</v>
      </c>
      <c r="M41" s="118">
        <f>'Entrants Results'!K59</f>
        <v>0</v>
      </c>
      <c r="N41" s="118">
        <f>'Entrants Results'!L59</f>
        <v>0</v>
      </c>
      <c r="P41" s="118">
        <f>SUM('Entrants Results'!D59:L59)</f>
        <v>1</v>
      </c>
    </row>
    <row r="42" spans="1:16" ht="15.75" customHeight="1" x14ac:dyDescent="0.35">
      <c r="A42" s="138"/>
      <c r="B42" s="146"/>
      <c r="C42" s="141"/>
      <c r="D42" s="141"/>
      <c r="E42" s="122" t="s">
        <v>67</v>
      </c>
      <c r="F42" s="118">
        <f>'Entrants Results'!D94</f>
        <v>0</v>
      </c>
      <c r="G42" s="118">
        <f>'Entrants Results'!E94</f>
        <v>0</v>
      </c>
      <c r="H42" s="118">
        <f>'Entrants Results'!F94</f>
        <v>10</v>
      </c>
      <c r="I42" s="118">
        <f>'Entrants Results'!G94</f>
        <v>9</v>
      </c>
      <c r="J42" s="118">
        <f>'Entrants Results'!H94</f>
        <v>0</v>
      </c>
      <c r="K42" s="118">
        <f>'Entrants Results'!I94</f>
        <v>0</v>
      </c>
      <c r="L42" s="118">
        <f>'Entrants Results'!J94</f>
        <v>0</v>
      </c>
      <c r="M42" s="118">
        <f>'Entrants Results'!K94</f>
        <v>0</v>
      </c>
      <c r="N42" s="118">
        <f>'Entrants Results'!L94</f>
        <v>0</v>
      </c>
      <c r="P42" s="118">
        <f>SUM('Entrants Results'!D94:L94)</f>
        <v>19</v>
      </c>
    </row>
    <row r="43" spans="1:16" ht="15.75" customHeight="1" x14ac:dyDescent="0.35">
      <c r="A43" s="137">
        <v>11</v>
      </c>
      <c r="B43" s="139" t="s">
        <v>221</v>
      </c>
      <c r="C43" s="140">
        <f t="array" ref="C43">IF(COUNT(F43:N44)&gt;10,SUM(LARGE(F43:N44,{1,2,3,4,5,6,7,8,9,10})),SUM(F43:N44))</f>
        <v>28</v>
      </c>
      <c r="D43" s="142">
        <f>COUNTA('Entrants Results'!D78:L78)+COUNTA('Entrants Results'!D66:L66)</f>
        <v>2</v>
      </c>
      <c r="E43" s="122" t="s">
        <v>181</v>
      </c>
      <c r="F43" s="118">
        <f>'Entrants Results'!D78</f>
        <v>0</v>
      </c>
      <c r="G43" s="118">
        <f>'Entrants Results'!E78</f>
        <v>0</v>
      </c>
      <c r="H43" s="118">
        <f>'Entrants Results'!F78</f>
        <v>0</v>
      </c>
      <c r="I43" s="118">
        <f>'Entrants Results'!G78</f>
        <v>0</v>
      </c>
      <c r="J43" s="118">
        <f>'Entrants Results'!H78</f>
        <v>0</v>
      </c>
      <c r="K43" s="118">
        <f>'Entrants Results'!I78</f>
        <v>0</v>
      </c>
      <c r="L43" s="118">
        <f>'Entrants Results'!J78</f>
        <v>0</v>
      </c>
      <c r="M43" s="118">
        <f>'Entrants Results'!K78</f>
        <v>0</v>
      </c>
      <c r="N43" s="118">
        <f>'Entrants Results'!L78</f>
        <v>0</v>
      </c>
      <c r="P43" s="118">
        <f>SUM('Entrants Results'!D78:L78)</f>
        <v>0</v>
      </c>
    </row>
    <row r="44" spans="1:16" ht="15.75" customHeight="1" x14ac:dyDescent="0.35">
      <c r="A44" s="138"/>
      <c r="B44" s="146"/>
      <c r="C44" s="141"/>
      <c r="D44" s="141"/>
      <c r="E44" s="122" t="s">
        <v>213</v>
      </c>
      <c r="F44" s="118">
        <f>'Entrants Results'!D66</f>
        <v>0</v>
      </c>
      <c r="G44" s="118">
        <f>'Entrants Results'!E66</f>
        <v>0</v>
      </c>
      <c r="H44" s="118">
        <f>'Entrants Results'!F66</f>
        <v>0</v>
      </c>
      <c r="I44" s="118">
        <f>'Entrants Results'!G66</f>
        <v>0</v>
      </c>
      <c r="J44" s="118">
        <f>'Entrants Results'!H66</f>
        <v>14</v>
      </c>
      <c r="K44" s="118">
        <f>'Entrants Results'!I66</f>
        <v>14</v>
      </c>
      <c r="L44" s="118">
        <f>'Entrants Results'!J66</f>
        <v>0</v>
      </c>
      <c r="M44" s="118">
        <f>'Entrants Results'!K66</f>
        <v>0</v>
      </c>
      <c r="N44" s="118">
        <f>'Entrants Results'!L66</f>
        <v>0</v>
      </c>
      <c r="P44" s="118">
        <f>SUM('Entrants Results'!D66:L66)</f>
        <v>28</v>
      </c>
    </row>
    <row r="45" spans="1:16" ht="15.75" customHeight="1" x14ac:dyDescent="0.35">
      <c r="A45" s="137">
        <v>12</v>
      </c>
      <c r="B45" s="139" t="s">
        <v>252</v>
      </c>
      <c r="C45" s="140">
        <f t="array" ref="C45">IF(COUNT(F45:N46)&gt;10,SUM(LARGE(F45:N46,{1,2,3,4,5,6,7,8,9,10})),SUM(F45:N46))</f>
        <v>13</v>
      </c>
      <c r="D45" s="142">
        <f>COUNTA('Entrants Results'!D68:L68)+COUNTA('Entrants Results'!D30:L30)</f>
        <v>2</v>
      </c>
      <c r="E45" s="122" t="s">
        <v>250</v>
      </c>
      <c r="F45" s="118">
        <f>'Entrants Results'!D68</f>
        <v>1</v>
      </c>
      <c r="G45" s="118">
        <f>'Entrants Results'!E68</f>
        <v>0</v>
      </c>
      <c r="H45" s="118">
        <f>'Entrants Results'!F68</f>
        <v>0</v>
      </c>
      <c r="I45" s="118">
        <f>'Entrants Results'!G68</f>
        <v>0</v>
      </c>
      <c r="J45" s="118">
        <f>'Entrants Results'!H68</f>
        <v>0</v>
      </c>
      <c r="K45" s="118">
        <f>'Entrants Results'!I68</f>
        <v>0</v>
      </c>
      <c r="L45" s="118">
        <f>'Entrants Results'!J68</f>
        <v>0</v>
      </c>
      <c r="M45" s="118">
        <f>'Entrants Results'!K68</f>
        <v>0</v>
      </c>
      <c r="N45" s="118">
        <f>'Entrants Results'!L68</f>
        <v>0</v>
      </c>
      <c r="P45" s="118">
        <f>SUM('Entrants Results'!D22:L22)</f>
        <v>0</v>
      </c>
    </row>
    <row r="46" spans="1:16" ht="15.75" customHeight="1" x14ac:dyDescent="0.35">
      <c r="A46" s="138"/>
      <c r="B46" s="146"/>
      <c r="C46" s="141"/>
      <c r="D46" s="141"/>
      <c r="E46" s="122" t="s">
        <v>214</v>
      </c>
      <c r="F46" s="118">
        <f>'Entrants Results'!D30</f>
        <v>12</v>
      </c>
      <c r="G46" s="118">
        <f>'Entrants Results'!E30</f>
        <v>0</v>
      </c>
      <c r="H46" s="118">
        <f>'Entrants Results'!F30</f>
        <v>0</v>
      </c>
      <c r="I46" s="118">
        <f>'Entrants Results'!G30</f>
        <v>0</v>
      </c>
      <c r="J46" s="118">
        <f>'Entrants Results'!H30</f>
        <v>0</v>
      </c>
      <c r="K46" s="118">
        <f>'Entrants Results'!I30</f>
        <v>0</v>
      </c>
      <c r="L46" s="118">
        <f>'Entrants Results'!J30</f>
        <v>0</v>
      </c>
      <c r="M46" s="118">
        <f>'Entrants Results'!K30</f>
        <v>0</v>
      </c>
      <c r="N46" s="118">
        <f>'Entrants Results'!L30</f>
        <v>0</v>
      </c>
      <c r="P46" s="118">
        <f>SUM('Entrants Results'!D30:L30)</f>
        <v>12</v>
      </c>
    </row>
    <row r="47" spans="1:16" ht="15.75" customHeight="1" x14ac:dyDescent="0.35">
      <c r="A47" s="137">
        <v>13</v>
      </c>
      <c r="B47" s="139" t="s">
        <v>228</v>
      </c>
      <c r="C47" s="140">
        <f t="array" ref="C47">IF(COUNT(F47:N48)&gt;10,SUM(LARGE(F47:N48,{1,2,3,4,5,6,7,8,9,10})),SUM(F47:N48))</f>
        <v>84</v>
      </c>
      <c r="D47" s="142">
        <f>COUNTA('Entrants Results'!D43:L43)+COUNTA('Entrants Results'!D91:L91)</f>
        <v>6</v>
      </c>
      <c r="E47" s="122" t="s">
        <v>225</v>
      </c>
      <c r="F47" s="118">
        <f>'Entrants Results'!D43</f>
        <v>14</v>
      </c>
      <c r="G47" s="118">
        <f>'Entrants Results'!E43</f>
        <v>0</v>
      </c>
      <c r="H47" s="118">
        <f>'Entrants Results'!F43</f>
        <v>15</v>
      </c>
      <c r="I47" s="118">
        <f>'Entrants Results'!G43</f>
        <v>16</v>
      </c>
      <c r="J47" s="118">
        <f>'Entrants Results'!H43</f>
        <v>0</v>
      </c>
      <c r="K47" s="118">
        <f>'Entrants Results'!I43</f>
        <v>17</v>
      </c>
      <c r="L47" s="118">
        <f>'Entrants Results'!J43</f>
        <v>0</v>
      </c>
      <c r="M47" s="118">
        <f>'Entrants Results'!K43</f>
        <v>0</v>
      </c>
      <c r="N47" s="118">
        <f>'Entrants Results'!L43</f>
        <v>0</v>
      </c>
      <c r="P47" s="118">
        <f>SUM('Entrants Results'!D43:L43)</f>
        <v>62</v>
      </c>
    </row>
    <row r="48" spans="1:16" ht="15.75" customHeight="1" x14ac:dyDescent="0.35">
      <c r="A48" s="138"/>
      <c r="B48" s="146"/>
      <c r="C48" s="141"/>
      <c r="D48" s="141"/>
      <c r="E48" s="122" t="s">
        <v>223</v>
      </c>
      <c r="F48" s="118">
        <f>'Entrants Results'!D91</f>
        <v>8</v>
      </c>
      <c r="G48" s="118">
        <f>'Entrants Results'!E91</f>
        <v>0</v>
      </c>
      <c r="H48" s="118">
        <f>'Entrants Results'!F91</f>
        <v>14</v>
      </c>
      <c r="I48" s="118">
        <f>'Entrants Results'!G91</f>
        <v>0</v>
      </c>
      <c r="J48" s="118">
        <f>'Entrants Results'!H91</f>
        <v>0</v>
      </c>
      <c r="K48" s="118">
        <f>'Entrants Results'!I91</f>
        <v>0</v>
      </c>
      <c r="L48" s="118">
        <f>'Entrants Results'!J91</f>
        <v>0</v>
      </c>
      <c r="M48" s="118">
        <f>'Entrants Results'!K91</f>
        <v>0</v>
      </c>
      <c r="N48" s="118">
        <f>'Entrants Results'!L91</f>
        <v>0</v>
      </c>
      <c r="P48" s="118">
        <f>SUM('Entrants Results'!D91:L91)</f>
        <v>22</v>
      </c>
    </row>
    <row r="49" spans="1:16" ht="15.75" customHeight="1" x14ac:dyDescent="0.35">
      <c r="A49" s="137">
        <v>14</v>
      </c>
      <c r="B49" s="139" t="s">
        <v>232</v>
      </c>
      <c r="C49" s="140">
        <f t="array" ref="C49">IF(COUNT(F49:N50)&gt;10,SUM(LARGE(F49:N50,{1,2,3,4,5,6,7,8,9,10})),SUM(F49:N50))</f>
        <v>0</v>
      </c>
      <c r="D49" s="142">
        <f>COUNTA('Entrants Results'!D27:L27)+COUNTA('Entrants Results'!D104:L104)</f>
        <v>0</v>
      </c>
      <c r="E49" s="122" t="s">
        <v>168</v>
      </c>
      <c r="F49" s="118">
        <f>'Entrants Results'!D27</f>
        <v>0</v>
      </c>
      <c r="G49" s="118">
        <f>'Entrants Results'!E27</f>
        <v>0</v>
      </c>
      <c r="H49" s="118">
        <f>'Entrants Results'!F27</f>
        <v>0</v>
      </c>
      <c r="I49" s="118">
        <f>'Entrants Results'!G27</f>
        <v>0</v>
      </c>
      <c r="J49" s="118">
        <f>'Entrants Results'!H27</f>
        <v>0</v>
      </c>
      <c r="K49" s="118">
        <f>'Entrants Results'!I27</f>
        <v>0</v>
      </c>
      <c r="L49" s="118">
        <f>'Entrants Results'!J27</f>
        <v>0</v>
      </c>
      <c r="M49" s="118">
        <f>'Entrants Results'!K27</f>
        <v>0</v>
      </c>
      <c r="N49" s="118">
        <f>'Entrants Results'!L27</f>
        <v>0</v>
      </c>
      <c r="P49" s="118">
        <f>SUM('Entrants Results'!D27:L27)</f>
        <v>0</v>
      </c>
    </row>
    <row r="50" spans="1:16" ht="15.75" customHeight="1" x14ac:dyDescent="0.35">
      <c r="A50" s="138"/>
      <c r="B50" s="146"/>
      <c r="C50" s="141"/>
      <c r="D50" s="141"/>
      <c r="E50" s="122" t="s">
        <v>216</v>
      </c>
      <c r="F50" s="118">
        <f>'Entrants Results'!D104</f>
        <v>0</v>
      </c>
      <c r="G50" s="118">
        <f>'Entrants Results'!E104</f>
        <v>0</v>
      </c>
      <c r="H50" s="118">
        <f>'Entrants Results'!F104</f>
        <v>0</v>
      </c>
      <c r="I50" s="118">
        <f>'Entrants Results'!G104</f>
        <v>0</v>
      </c>
      <c r="J50" s="118">
        <f>'Entrants Results'!H104</f>
        <v>0</v>
      </c>
      <c r="K50" s="118">
        <f>'Entrants Results'!I104</f>
        <v>0</v>
      </c>
      <c r="L50" s="118">
        <f>'Entrants Results'!J104</f>
        <v>0</v>
      </c>
      <c r="M50" s="118">
        <f>'Entrants Results'!K104</f>
        <v>0</v>
      </c>
      <c r="N50" s="118">
        <f>'Entrants Results'!L104</f>
        <v>0</v>
      </c>
      <c r="P50" s="118">
        <f>SUM('Entrants Results'!D104:L104)</f>
        <v>0</v>
      </c>
    </row>
    <row r="51" spans="1:16" ht="14.5" x14ac:dyDescent="0.35">
      <c r="B51" s="67"/>
    </row>
    <row r="52" spans="1:16" ht="15.75" customHeight="1" x14ac:dyDescent="0.35"/>
    <row r="53" spans="1:16" ht="15.75" customHeight="1" x14ac:dyDescent="0.35"/>
    <row r="54" spans="1:16" ht="15.75" customHeight="1" x14ac:dyDescent="0.35"/>
    <row r="55" spans="1:16" ht="15.75" customHeight="1" x14ac:dyDescent="0.35"/>
    <row r="56" spans="1:16" ht="15.75" customHeight="1" x14ac:dyDescent="0.35"/>
    <row r="57" spans="1:16" ht="15.75" customHeight="1" x14ac:dyDescent="0.35"/>
    <row r="58" spans="1:16" ht="15.75" customHeight="1" x14ac:dyDescent="0.35"/>
    <row r="59" spans="1:16" ht="15.75" customHeight="1" x14ac:dyDescent="0.35"/>
    <row r="60" spans="1:16" ht="15.75" customHeight="1" x14ac:dyDescent="0.35"/>
    <row r="61" spans="1:16" ht="15.75" customHeight="1" x14ac:dyDescent="0.35"/>
    <row r="62" spans="1:16" ht="15.75" customHeight="1" x14ac:dyDescent="0.35"/>
    <row r="63" spans="1:16" ht="15.75" customHeight="1" x14ac:dyDescent="0.35"/>
    <row r="64" spans="1:16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</sheetData>
  <sortState xmlns:xlrd2="http://schemas.microsoft.com/office/spreadsheetml/2017/richdata2" ref="B4:F17">
    <sortCondition descending="1" ref="C4:C17"/>
    <sortCondition descending="1" ref="F4:F17"/>
    <sortCondition ref="B4:B17"/>
  </sortState>
  <mergeCells count="56">
    <mergeCell ref="D39:D40"/>
    <mergeCell ref="C35:C36"/>
    <mergeCell ref="D35:D36"/>
    <mergeCell ref="C37:C38"/>
    <mergeCell ref="D37:D38"/>
    <mergeCell ref="C39:C40"/>
    <mergeCell ref="A49:A50"/>
    <mergeCell ref="B49:B50"/>
    <mergeCell ref="A35:A36"/>
    <mergeCell ref="A37:A38"/>
    <mergeCell ref="B37:B38"/>
    <mergeCell ref="A39:A40"/>
    <mergeCell ref="B39:B40"/>
    <mergeCell ref="B35:B36"/>
    <mergeCell ref="A45:A46"/>
    <mergeCell ref="B45:B46"/>
    <mergeCell ref="C49:C50"/>
    <mergeCell ref="D49:D50"/>
    <mergeCell ref="A41:A42"/>
    <mergeCell ref="B41:B42"/>
    <mergeCell ref="C41:C42"/>
    <mergeCell ref="D41:D42"/>
    <mergeCell ref="A43:A44"/>
    <mergeCell ref="B43:B44"/>
    <mergeCell ref="C43:C44"/>
    <mergeCell ref="D43:D44"/>
    <mergeCell ref="A47:A48"/>
    <mergeCell ref="B47:B48"/>
    <mergeCell ref="C47:C48"/>
    <mergeCell ref="D47:D48"/>
    <mergeCell ref="C45:C46"/>
    <mergeCell ref="D45:D46"/>
    <mergeCell ref="A33:A34"/>
    <mergeCell ref="B33:B34"/>
    <mergeCell ref="C33:C34"/>
    <mergeCell ref="D33:D34"/>
    <mergeCell ref="C27:C28"/>
    <mergeCell ref="D27:D28"/>
    <mergeCell ref="A27:A28"/>
    <mergeCell ref="B27:B28"/>
    <mergeCell ref="A29:A30"/>
    <mergeCell ref="C29:C30"/>
    <mergeCell ref="D29:D30"/>
    <mergeCell ref="C31:C32"/>
    <mergeCell ref="B29:B30"/>
    <mergeCell ref="B31:B32"/>
    <mergeCell ref="A31:A32"/>
    <mergeCell ref="D31:D32"/>
    <mergeCell ref="A23:A24"/>
    <mergeCell ref="B23:B24"/>
    <mergeCell ref="C23:C24"/>
    <mergeCell ref="D23:D24"/>
    <mergeCell ref="B25:B26"/>
    <mergeCell ref="C25:C26"/>
    <mergeCell ref="D25:D26"/>
    <mergeCell ref="A25:A2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F35F-492E-4A66-9962-0B1ABAE45D9C}">
  <dimension ref="A1:H105"/>
  <sheetViews>
    <sheetView workbookViewId="0">
      <pane ySplit="3" topLeftCell="A4" activePane="bottomLeft" state="frozen"/>
      <selection pane="bottomLeft" activeCell="B10" sqref="B10"/>
    </sheetView>
  </sheetViews>
  <sheetFormatPr defaultColWidth="9.26953125" defaultRowHeight="14.5" x14ac:dyDescent="0.35"/>
  <cols>
    <col min="1" max="1" width="5.54296875" style="63" customWidth="1"/>
    <col min="2" max="2" width="23.54296875" style="63" customWidth="1"/>
    <col min="3" max="3" width="42.7265625" style="63" customWidth="1"/>
    <col min="4" max="4" width="9.26953125" style="63" customWidth="1"/>
    <col min="5" max="5" width="3.7265625" style="63" customWidth="1"/>
    <col min="6" max="6" width="9.26953125" style="63" customWidth="1"/>
    <col min="7" max="7" width="3.7265625" style="63" customWidth="1"/>
    <col min="8" max="16384" width="9.26953125" style="63"/>
  </cols>
  <sheetData>
    <row r="1" spans="1:8" x14ac:dyDescent="0.35">
      <c r="A1" s="102" t="s">
        <v>208</v>
      </c>
    </row>
    <row r="3" spans="1:8" ht="66.5" x14ac:dyDescent="0.35">
      <c r="A3" s="103" t="s">
        <v>0</v>
      </c>
      <c r="B3" s="104" t="s">
        <v>1</v>
      </c>
      <c r="C3" s="104" t="s">
        <v>2</v>
      </c>
      <c r="D3" s="105" t="s">
        <v>25</v>
      </c>
      <c r="E3" s="105" t="s">
        <v>4</v>
      </c>
      <c r="F3" s="106" t="s">
        <v>24</v>
      </c>
      <c r="G3" s="105"/>
      <c r="H3" s="105" t="s">
        <v>26</v>
      </c>
    </row>
    <row r="4" spans="1:8" x14ac:dyDescent="0.35">
      <c r="A4" s="77">
        <v>1</v>
      </c>
      <c r="B4" s="107" t="str">
        <f>'Entrants Results'!B70</f>
        <v>Mike Ginn</v>
      </c>
      <c r="C4" s="108" t="str">
        <f>'Entrants Results'!C70</f>
        <v>Palatine</v>
      </c>
      <c r="D4" s="8">
        <f>COUNTA('Entrants Results'!D70:K70)</f>
        <v>6</v>
      </c>
      <c r="E4" s="109"/>
      <c r="F4" s="8">
        <f>COUNTA('Entrants Results'!L70:L70)</f>
        <v>1</v>
      </c>
      <c r="G4" s="109"/>
      <c r="H4" s="8">
        <f>SUM('Entrants Results'!D70:L70)</f>
        <v>123</v>
      </c>
    </row>
    <row r="5" spans="1:8" x14ac:dyDescent="0.35">
      <c r="A5" s="77">
        <v>2</v>
      </c>
      <c r="B5" s="107" t="str">
        <f>'Entrants Results'!B39</f>
        <v>David Simmons</v>
      </c>
      <c r="C5" s="108" t="str">
        <f>'Entrants Results'!C39</f>
        <v>Cowgills</v>
      </c>
      <c r="D5" s="8">
        <f>COUNTA('Entrants Results'!D39:K39)</f>
        <v>5</v>
      </c>
      <c r="E5" s="109"/>
      <c r="F5" s="8">
        <f>COUNTA('Entrants Results'!L39:L39)</f>
        <v>1</v>
      </c>
      <c r="G5" s="109"/>
      <c r="H5" s="8">
        <f>SUM('Entrants Results'!D39:L39)</f>
        <v>62</v>
      </c>
    </row>
    <row r="6" spans="1:8" x14ac:dyDescent="0.35">
      <c r="A6" s="77">
        <v>3</v>
      </c>
      <c r="B6" s="107" t="str">
        <f>'Entrants Results'!B75</f>
        <v>Nicola Boorman</v>
      </c>
      <c r="C6" s="108" t="str">
        <f>'Entrants Results'!C75</f>
        <v>Travelers</v>
      </c>
      <c r="D6" s="8">
        <f>COUNTA('Entrants Results'!D75:K75)</f>
        <v>5</v>
      </c>
      <c r="E6" s="109"/>
      <c r="F6" s="8">
        <f>COUNTA('Entrants Results'!L75:L75)</f>
        <v>0</v>
      </c>
      <c r="G6" s="109"/>
      <c r="H6" s="8">
        <f>SUM('Entrants Results'!D75:L75)</f>
        <v>53</v>
      </c>
    </row>
    <row r="7" spans="1:8" x14ac:dyDescent="0.35">
      <c r="A7" s="77">
        <v>4</v>
      </c>
      <c r="B7" s="107" t="str">
        <f>'Entrants Results'!B7</f>
        <v>Aisha Anwar</v>
      </c>
      <c r="C7" s="108" t="str">
        <f>'Entrants Results'!C7</f>
        <v>On the Beach Group</v>
      </c>
      <c r="D7" s="8">
        <f>COUNTA('Entrants Results'!D7:K7)</f>
        <v>4</v>
      </c>
      <c r="E7" s="109"/>
      <c r="F7" s="8">
        <f>COUNTA('Entrants Results'!L7:L7)</f>
        <v>1</v>
      </c>
      <c r="G7" s="109"/>
      <c r="H7" s="8">
        <f>SUM('Entrants Results'!D7:L7)</f>
        <v>96</v>
      </c>
    </row>
    <row r="8" spans="1:8" x14ac:dyDescent="0.35">
      <c r="A8" s="77">
        <v>5</v>
      </c>
      <c r="B8" s="107" t="str">
        <f>'Entrants Results'!B102</f>
        <v>Tom Grime</v>
      </c>
      <c r="C8" s="108" t="str">
        <f>'Entrants Results'!C102</f>
        <v>Mistral Group</v>
      </c>
      <c r="D8" s="8">
        <f>COUNTA('Entrants Results'!D102:K102)</f>
        <v>4</v>
      </c>
      <c r="E8" s="109"/>
      <c r="F8" s="8">
        <f>COUNTA('Entrants Results'!L102:L102)</f>
        <v>1</v>
      </c>
      <c r="G8" s="109"/>
      <c r="H8" s="8">
        <f>SUM('Entrants Results'!D102:L102)</f>
        <v>85</v>
      </c>
    </row>
    <row r="9" spans="1:8" x14ac:dyDescent="0.35">
      <c r="A9" s="77">
        <v>6</v>
      </c>
      <c r="B9" s="107" t="str">
        <f>'Entrants Results'!B21</f>
        <v>Briony Fagan</v>
      </c>
      <c r="C9" s="108" t="str">
        <f>'Entrants Results'!C21</f>
        <v>Palatine</v>
      </c>
      <c r="D9" s="8">
        <f>COUNTA('Entrants Results'!D21:K21)</f>
        <v>4</v>
      </c>
      <c r="E9" s="109"/>
      <c r="F9" s="8">
        <f>COUNTA('Entrants Results'!L21:L21)</f>
        <v>1</v>
      </c>
      <c r="G9" s="109"/>
      <c r="H9" s="8">
        <f>SUM('Entrants Results'!D21:L21)</f>
        <v>79</v>
      </c>
    </row>
    <row r="10" spans="1:8" x14ac:dyDescent="0.35">
      <c r="A10" s="77">
        <v>7</v>
      </c>
      <c r="B10" s="107" t="str">
        <f>'Entrants Results'!B43</f>
        <v>Emily Kelly</v>
      </c>
      <c r="C10" s="107" t="str">
        <f>'Entrants Results'!C43</f>
        <v>Alexander &amp; Co</v>
      </c>
      <c r="D10" s="8">
        <f>COUNTA('Entrants Results'!D43:K43)</f>
        <v>4</v>
      </c>
      <c r="E10" s="109"/>
      <c r="F10" s="8">
        <f>COUNTA('Entrants Results'!L43:L43)</f>
        <v>0</v>
      </c>
      <c r="G10" s="109"/>
      <c r="H10" s="8">
        <f>SUM('Entrants Results'!D43:L43)</f>
        <v>62</v>
      </c>
    </row>
    <row r="11" spans="1:8" x14ac:dyDescent="0.35">
      <c r="A11" s="77">
        <v>8</v>
      </c>
      <c r="B11" s="107" t="str">
        <f>'Entrants Results'!B53</f>
        <v>Jordan Wheatley</v>
      </c>
      <c r="C11" s="108" t="str">
        <f>'Entrants Results'!C53</f>
        <v>Five Wealth</v>
      </c>
      <c r="D11" s="8">
        <f>COUNTA('Entrants Results'!D53:K53)</f>
        <v>4</v>
      </c>
      <c r="E11" s="109"/>
      <c r="F11" s="8">
        <f>COUNTA('Entrants Results'!L53:L53)</f>
        <v>0</v>
      </c>
      <c r="G11" s="109"/>
      <c r="H11" s="8">
        <f>SUM('Entrants Results'!D53:L53)</f>
        <v>35</v>
      </c>
    </row>
    <row r="12" spans="1:8" x14ac:dyDescent="0.35">
      <c r="A12" s="77">
        <v>9</v>
      </c>
      <c r="B12" s="107" t="str">
        <f>'Entrants Results'!B96</f>
        <v>Stephen Grice</v>
      </c>
      <c r="C12" s="108" t="str">
        <f>'Entrants Results'!C96</f>
        <v>Santander</v>
      </c>
      <c r="D12" s="8">
        <f>COUNTA('Entrants Results'!D96:K96)</f>
        <v>3</v>
      </c>
      <c r="E12" s="109"/>
      <c r="F12" s="8">
        <f>COUNTA('Entrants Results'!L96:L96)</f>
        <v>1</v>
      </c>
      <c r="G12" s="109"/>
      <c r="H12" s="8">
        <f>SUM('Entrants Results'!D96:L96)</f>
        <v>76</v>
      </c>
    </row>
    <row r="13" spans="1:8" x14ac:dyDescent="0.35">
      <c r="A13" s="77">
        <v>10</v>
      </c>
      <c r="B13" s="107" t="str">
        <f>'Entrants Results'!B6</f>
        <v>Adrian Rogers</v>
      </c>
      <c r="C13" s="108" t="str">
        <f>'Entrants Results'!C6</f>
        <v>Glaisyers</v>
      </c>
      <c r="D13" s="8">
        <f>COUNTA('Entrants Results'!D6:K6)</f>
        <v>3</v>
      </c>
      <c r="E13" s="109"/>
      <c r="F13" s="8">
        <f>COUNTA('Entrants Results'!L6:L6)</f>
        <v>0</v>
      </c>
      <c r="G13" s="109"/>
      <c r="H13" s="8">
        <f>SUM('Entrants Results'!D6:L6)</f>
        <v>50</v>
      </c>
    </row>
    <row r="14" spans="1:8" x14ac:dyDescent="0.35">
      <c r="A14" s="77">
        <v>11</v>
      </c>
      <c r="B14" s="107" t="str">
        <f>'Entrants Results'!B18</f>
        <v>Ben Day</v>
      </c>
      <c r="C14" s="107" t="str">
        <f>'Entrants Results'!C18</f>
        <v>Cowgills</v>
      </c>
      <c r="D14" s="8">
        <f>COUNTA('Entrants Results'!D18:K18)</f>
        <v>3</v>
      </c>
      <c r="E14" s="109"/>
      <c r="F14" s="8">
        <f>COUNTA('Entrants Results'!L18:L18)</f>
        <v>0</v>
      </c>
      <c r="G14" s="109"/>
      <c r="H14" s="8">
        <f>SUM('Entrants Results'!D18:L18)</f>
        <v>45</v>
      </c>
    </row>
    <row r="15" spans="1:8" x14ac:dyDescent="0.35">
      <c r="A15" s="77">
        <v>12</v>
      </c>
      <c r="B15" s="107" t="str">
        <f>'Entrants Results'!B98</f>
        <v>Steve Hughes</v>
      </c>
      <c r="C15" s="108" t="str">
        <f>'Entrants Results'!C98</f>
        <v>Five Wealth</v>
      </c>
      <c r="D15" s="8">
        <f>COUNTA('Entrants Results'!D98:K98)</f>
        <v>3</v>
      </c>
      <c r="E15" s="109"/>
      <c r="F15" s="8">
        <f>COUNTA('Entrants Results'!L98:L98)</f>
        <v>0</v>
      </c>
      <c r="G15" s="109"/>
      <c r="H15" s="8">
        <f>SUM('Entrants Results'!D98:L98)</f>
        <v>31</v>
      </c>
    </row>
    <row r="16" spans="1:8" x14ac:dyDescent="0.35">
      <c r="A16" s="77">
        <v>13</v>
      </c>
      <c r="B16" s="107" t="str">
        <f>'Entrants Results'!B55</f>
        <v>Josh Nelson</v>
      </c>
      <c r="C16" s="108" t="str">
        <f>'Entrants Results'!C55</f>
        <v>Evelyn Partners</v>
      </c>
      <c r="D16" s="8">
        <f>COUNTA('Entrants Results'!D55:K55)</f>
        <v>3</v>
      </c>
      <c r="E16" s="109"/>
      <c r="F16" s="8">
        <f>COUNTA('Entrants Results'!L55:L55)</f>
        <v>0</v>
      </c>
      <c r="G16" s="109"/>
      <c r="H16" s="8">
        <f>SUM('Entrants Results'!D55:L55)</f>
        <v>18</v>
      </c>
    </row>
    <row r="17" spans="1:8" x14ac:dyDescent="0.35">
      <c r="A17" s="77">
        <v>14</v>
      </c>
      <c r="B17" s="107" t="str">
        <f>'Entrants Results'!B99</f>
        <v>Steven Henderson</v>
      </c>
      <c r="C17" s="108" t="str">
        <f>'Entrants Results'!C99</f>
        <v>Thincats</v>
      </c>
      <c r="D17" s="8">
        <f>COUNTA('Entrants Results'!D99:K99)</f>
        <v>2</v>
      </c>
      <c r="E17" s="109"/>
      <c r="F17" s="8">
        <f>COUNTA('Entrants Results'!L99:L99)</f>
        <v>0</v>
      </c>
      <c r="G17" s="109"/>
      <c r="H17" s="8">
        <f>SUM('Entrants Results'!D99:L99)</f>
        <v>39</v>
      </c>
    </row>
    <row r="18" spans="1:8" x14ac:dyDescent="0.35">
      <c r="A18" s="77">
        <v>15</v>
      </c>
      <c r="B18" s="107" t="str">
        <f>'Entrants Results'!B66</f>
        <v>Megan Davies</v>
      </c>
      <c r="C18" s="107" t="str">
        <f>'Entrants Results'!C66</f>
        <v>JMW Solicitors</v>
      </c>
      <c r="D18" s="8">
        <f>COUNTA('Entrants Results'!D66:K66)</f>
        <v>2</v>
      </c>
      <c r="E18" s="109"/>
      <c r="F18" s="8">
        <f>COUNTA('Entrants Results'!L66:L66)</f>
        <v>0</v>
      </c>
      <c r="G18" s="109"/>
      <c r="H18" s="8">
        <f>SUM('Entrants Results'!D66:L66)</f>
        <v>28</v>
      </c>
    </row>
    <row r="19" spans="1:8" x14ac:dyDescent="0.35">
      <c r="A19" s="77">
        <v>16</v>
      </c>
      <c r="B19" s="107" t="str">
        <f>'Entrants Results'!B91</f>
        <v>Sarah Gaskin</v>
      </c>
      <c r="C19" s="107" t="str">
        <f>'Entrants Results'!C91</f>
        <v>Reward Funding</v>
      </c>
      <c r="D19" s="8">
        <f>COUNTA('Entrants Results'!D91:K91)</f>
        <v>2</v>
      </c>
      <c r="E19" s="109"/>
      <c r="F19" s="8">
        <f>COUNTA('Entrants Results'!L91:L91)</f>
        <v>0</v>
      </c>
      <c r="G19" s="109"/>
      <c r="H19" s="8">
        <f>SUM('Entrants Results'!D91:L91)</f>
        <v>22</v>
      </c>
    </row>
    <row r="20" spans="1:8" x14ac:dyDescent="0.35">
      <c r="A20" s="77">
        <v>17</v>
      </c>
      <c r="B20" s="107" t="str">
        <f>'Entrants Results'!B94</f>
        <v>Sian Marsden</v>
      </c>
      <c r="C20" s="108" t="str">
        <f>'Entrants Results'!C94</f>
        <v>RSM</v>
      </c>
      <c r="D20" s="8">
        <f>COUNTA('Entrants Results'!D94:K94)</f>
        <v>2</v>
      </c>
      <c r="E20" s="109"/>
      <c r="F20" s="8">
        <f>COUNTA('Entrants Results'!L94:L94)</f>
        <v>0</v>
      </c>
      <c r="G20" s="109"/>
      <c r="H20" s="8">
        <f>SUM('Entrants Results'!D94:L94)</f>
        <v>19</v>
      </c>
    </row>
    <row r="21" spans="1:8" x14ac:dyDescent="0.35">
      <c r="A21" s="77">
        <v>18</v>
      </c>
      <c r="B21" s="107" t="str">
        <f>'Entrants Results'!B84</f>
        <v>Rob Dawes</v>
      </c>
      <c r="C21" s="108" t="str">
        <f>'Entrants Results'!C84</f>
        <v>MHA Moore &amp; Smalley</v>
      </c>
      <c r="D21" s="8">
        <f>COUNTA('Entrants Results'!D84:K84)</f>
        <v>2</v>
      </c>
      <c r="E21" s="109"/>
      <c r="F21" s="8">
        <f>COUNTA('Entrants Results'!L84:L84)</f>
        <v>0</v>
      </c>
      <c r="G21" s="109"/>
      <c r="H21" s="8">
        <f>SUM('Entrants Results'!D84:L84)</f>
        <v>16</v>
      </c>
    </row>
    <row r="22" spans="1:8" x14ac:dyDescent="0.35">
      <c r="A22" s="77">
        <v>19</v>
      </c>
      <c r="B22" s="107" t="str">
        <f>'Entrants Results'!B48</f>
        <v>James Cairns</v>
      </c>
      <c r="C22" s="107" t="str">
        <f>'Entrants Results'!C48</f>
        <v>Kuit Steinart Levy</v>
      </c>
      <c r="D22" s="8">
        <f>COUNTA('Entrants Results'!D48:K48)</f>
        <v>1</v>
      </c>
      <c r="E22" s="109"/>
      <c r="F22" s="8">
        <f>COUNTA('Entrants Results'!L48:L48)</f>
        <v>1</v>
      </c>
      <c r="G22" s="109"/>
      <c r="H22" s="8">
        <f>SUM('Entrants Results'!D48:L48)</f>
        <v>34</v>
      </c>
    </row>
    <row r="23" spans="1:8" x14ac:dyDescent="0.35">
      <c r="A23" s="77">
        <v>20</v>
      </c>
      <c r="B23" s="107" t="str">
        <f>'Entrants Results'!B12</f>
        <v>Alex Tunstall</v>
      </c>
      <c r="C23" s="108" t="str">
        <f>'Entrants Results'!C12</f>
        <v>Asda</v>
      </c>
      <c r="D23" s="8">
        <f>COUNTA('Entrants Results'!D12:K12)</f>
        <v>1</v>
      </c>
      <c r="E23" s="109"/>
      <c r="F23" s="8">
        <f>COUNTA('Entrants Results'!L12:L12)</f>
        <v>1</v>
      </c>
      <c r="G23" s="109"/>
      <c r="H23" s="8">
        <f>SUM('Entrants Results'!D12:L12)</f>
        <v>26</v>
      </c>
    </row>
    <row r="24" spans="1:8" x14ac:dyDescent="0.35">
      <c r="A24" s="77">
        <v>21</v>
      </c>
      <c r="B24" s="107" t="str">
        <f>'Entrants Results'!B36</f>
        <v>Daria Watson</v>
      </c>
      <c r="C24" s="108" t="str">
        <f>'Entrants Results'!C36</f>
        <v>Co-op</v>
      </c>
      <c r="D24" s="8">
        <f>COUNTA('Entrants Results'!D36:K36)</f>
        <v>1</v>
      </c>
      <c r="E24" s="109"/>
      <c r="F24" s="8">
        <f>COUNTA('Entrants Results'!L36:L36)</f>
        <v>1</v>
      </c>
      <c r="G24" s="109"/>
      <c r="H24" s="8">
        <f>SUM('Entrants Results'!D36:L36)</f>
        <v>17</v>
      </c>
    </row>
    <row r="25" spans="1:8" x14ac:dyDescent="0.35">
      <c r="A25" s="77">
        <v>22</v>
      </c>
      <c r="B25" s="107" t="str">
        <f>'Entrants Results'!B101</f>
        <v>Tim Shaw</v>
      </c>
      <c r="C25" s="108" t="str">
        <f>'Entrants Results'!C101</f>
        <v>Forbes Dawson</v>
      </c>
      <c r="D25" s="8">
        <f>COUNTA('Entrants Results'!D101:K101)</f>
        <v>1</v>
      </c>
      <c r="E25" s="109"/>
      <c r="F25" s="8">
        <f>COUNTA('Entrants Results'!L101:L101)</f>
        <v>0</v>
      </c>
      <c r="G25" s="109"/>
      <c r="H25" s="8">
        <f>SUM('Entrants Results'!D101:L101)</f>
        <v>18</v>
      </c>
    </row>
    <row r="26" spans="1:8" x14ac:dyDescent="0.35">
      <c r="A26" s="77">
        <v>23</v>
      </c>
      <c r="B26" s="107" t="str">
        <f>'Entrants Results'!B8</f>
        <v>Alan Reynolds</v>
      </c>
      <c r="C26" s="108" t="str">
        <f>'Entrants Results'!C8</f>
        <v>Crowe</v>
      </c>
      <c r="D26" s="8">
        <f>COUNTA('Entrants Results'!D8:K8)</f>
        <v>1</v>
      </c>
      <c r="E26" s="109"/>
      <c r="F26" s="8">
        <f>COUNTA('Entrants Results'!L8:L8)</f>
        <v>0</v>
      </c>
      <c r="G26" s="109"/>
      <c r="H26" s="8">
        <f>SUM('Entrants Results'!D8:L8)</f>
        <v>16</v>
      </c>
    </row>
    <row r="27" spans="1:8" x14ac:dyDescent="0.35">
      <c r="A27" s="77">
        <v>24</v>
      </c>
      <c r="B27" s="107" t="str">
        <f>'Entrants Results'!B41</f>
        <v>Diana Leskavniece</v>
      </c>
      <c r="C27" s="107" t="str">
        <f>'Entrants Results'!C41</f>
        <v>Cowgills</v>
      </c>
      <c r="D27" s="8">
        <f>COUNTA('Entrants Results'!D41:K41)</f>
        <v>1</v>
      </c>
      <c r="E27" s="109"/>
      <c r="F27" s="8">
        <f>COUNTA('Entrants Results'!L41:L41)</f>
        <v>0</v>
      </c>
      <c r="G27" s="109"/>
      <c r="H27" s="8">
        <f>SUM('Entrants Results'!D41:L41)</f>
        <v>16</v>
      </c>
    </row>
    <row r="28" spans="1:8" x14ac:dyDescent="0.35">
      <c r="A28" s="77">
        <v>25</v>
      </c>
      <c r="B28" s="107" t="str">
        <f>'Entrants Results'!B64</f>
        <v>Matthew Taylor</v>
      </c>
      <c r="C28" s="107" t="str">
        <f>'Entrants Results'!C64</f>
        <v>Hurst Corporate Finance</v>
      </c>
      <c r="D28" s="8">
        <f>COUNTA('Entrants Results'!D64:K64)</f>
        <v>1</v>
      </c>
      <c r="E28" s="109"/>
      <c r="F28" s="8">
        <f>COUNTA('Entrants Results'!L64:L64)</f>
        <v>0</v>
      </c>
      <c r="G28" s="109"/>
      <c r="H28" s="8">
        <f>SUM('Entrants Results'!D64:L64)</f>
        <v>16</v>
      </c>
    </row>
    <row r="29" spans="1:8" x14ac:dyDescent="0.35">
      <c r="A29" s="77">
        <v>26</v>
      </c>
      <c r="B29" s="107" t="str">
        <f>'Entrants Results'!B93</f>
        <v>Shaun Little</v>
      </c>
      <c r="C29" s="108" t="str">
        <f>'Entrants Results'!C93</f>
        <v>Sumer Law</v>
      </c>
      <c r="D29" s="8">
        <f>COUNTA('Entrants Results'!D93:K93)</f>
        <v>1</v>
      </c>
      <c r="E29" s="109"/>
      <c r="F29" s="8">
        <f>COUNTA('Entrants Results'!L93:L93)</f>
        <v>0</v>
      </c>
      <c r="G29" s="109"/>
      <c r="H29" s="8">
        <f>SUM('Entrants Results'!D93:L93)</f>
        <v>15</v>
      </c>
    </row>
    <row r="30" spans="1:8" x14ac:dyDescent="0.35">
      <c r="A30" s="77">
        <v>27</v>
      </c>
      <c r="B30" s="107" t="str">
        <f>'Entrants Results'!B28</f>
        <v>Chris Essex</v>
      </c>
      <c r="C30" s="108" t="str">
        <f>'Entrants Results'!C28</f>
        <v>Kaplan</v>
      </c>
      <c r="D30" s="8">
        <f>COUNTA('Entrants Results'!D28:K28)</f>
        <v>1</v>
      </c>
      <c r="E30" s="109"/>
      <c r="F30" s="8">
        <f>COUNTA('Entrants Results'!L28:L28)</f>
        <v>0</v>
      </c>
      <c r="G30" s="109"/>
      <c r="H30" s="8">
        <f>SUM('Entrants Results'!D28:L28)</f>
        <v>12</v>
      </c>
    </row>
    <row r="31" spans="1:8" x14ac:dyDescent="0.35">
      <c r="A31" s="77">
        <v>28</v>
      </c>
      <c r="B31" s="107" t="str">
        <f>'Entrants Results'!B30</f>
        <v>Christian Peters</v>
      </c>
      <c r="C31" s="107" t="str">
        <f>'Entrants Results'!C30</f>
        <v>J.P. Morgan</v>
      </c>
      <c r="D31" s="8">
        <f>COUNTA('Entrants Results'!D30:K30)</f>
        <v>1</v>
      </c>
      <c r="E31" s="109"/>
      <c r="F31" s="8">
        <f>COUNTA('Entrants Results'!L30:L30)</f>
        <v>0</v>
      </c>
      <c r="G31" s="109"/>
      <c r="H31" s="8">
        <f>SUM('Entrants Results'!D30:L30)</f>
        <v>12</v>
      </c>
    </row>
    <row r="32" spans="1:8" x14ac:dyDescent="0.35">
      <c r="A32" s="77">
        <v>29</v>
      </c>
      <c r="B32" s="107" t="str">
        <f>'Entrants Results'!B81</f>
        <v>Ralph Walker-Moretti</v>
      </c>
      <c r="C32" s="108" t="str">
        <f>'Entrants Results'!C81</f>
        <v>MHA</v>
      </c>
      <c r="D32" s="8">
        <f>COUNTA('Entrants Results'!D81:K81)</f>
        <v>1</v>
      </c>
      <c r="E32" s="109"/>
      <c r="F32" s="8">
        <f>COUNTA('Entrants Results'!L81:L81)</f>
        <v>0</v>
      </c>
      <c r="G32" s="109"/>
      <c r="H32" s="8">
        <f>SUM('Entrants Results'!D81:L81)</f>
        <v>10</v>
      </c>
    </row>
    <row r="33" spans="1:8" x14ac:dyDescent="0.35">
      <c r="A33" s="77">
        <v>30</v>
      </c>
      <c r="B33" s="107" t="str">
        <f>'Entrants Results'!B17</f>
        <v>Barry Davies</v>
      </c>
      <c r="C33" s="107" t="str">
        <f>'Entrants Results'!C17</f>
        <v>Addleshaw Goddard</v>
      </c>
      <c r="D33" s="8">
        <f>COUNTA('Entrants Results'!D17:K17)</f>
        <v>1</v>
      </c>
      <c r="E33" s="109"/>
      <c r="F33" s="8">
        <f>COUNTA('Entrants Results'!L17:L17)</f>
        <v>0</v>
      </c>
      <c r="G33" s="109"/>
      <c r="H33" s="8">
        <f>SUM('Entrants Results'!D17:L17)</f>
        <v>9</v>
      </c>
    </row>
    <row r="34" spans="1:8" x14ac:dyDescent="0.35">
      <c r="A34" s="77">
        <v>31</v>
      </c>
      <c r="B34" s="107" t="str">
        <f>'Entrants Results'!B23</f>
        <v>Charles Singlehurst</v>
      </c>
      <c r="C34" s="108" t="str">
        <f>'Entrants Results'!C23</f>
        <v>Brooks Financial</v>
      </c>
      <c r="D34" s="8">
        <f>COUNTA('Entrants Results'!D23:K23)</f>
        <v>1</v>
      </c>
      <c r="E34" s="109"/>
      <c r="F34" s="8">
        <f>COUNTA('Entrants Results'!L23:L23)</f>
        <v>0</v>
      </c>
      <c r="G34" s="109"/>
      <c r="H34" s="8">
        <f>SUM('Entrants Results'!D23:L23)</f>
        <v>9</v>
      </c>
    </row>
    <row r="35" spans="1:8" x14ac:dyDescent="0.35">
      <c r="A35" s="77">
        <v>32</v>
      </c>
      <c r="B35" s="107" t="str">
        <f>'Entrants Results'!B79</f>
        <v>Peter Gent</v>
      </c>
      <c r="C35" s="107" t="str">
        <f>'Entrants Results'!C79</f>
        <v>Credit Resource Solutions</v>
      </c>
      <c r="D35" s="8">
        <f>COUNTA('Entrants Results'!D79:K79)</f>
        <v>1</v>
      </c>
      <c r="E35" s="109"/>
      <c r="F35" s="8">
        <f>COUNTA('Entrants Results'!L79:L79)</f>
        <v>0</v>
      </c>
      <c r="G35" s="109"/>
      <c r="H35" s="8">
        <f>SUM('Entrants Results'!D79:L79)</f>
        <v>7</v>
      </c>
    </row>
    <row r="36" spans="1:8" x14ac:dyDescent="0.35">
      <c r="A36" s="77">
        <v>33</v>
      </c>
      <c r="B36" s="107" t="str">
        <f>'Entrants Results'!B24</f>
        <v>Charlie Batho</v>
      </c>
      <c r="C36" s="108" t="str">
        <f>'Entrants Results'!C24</f>
        <v>CB Financial Consultancy</v>
      </c>
      <c r="D36" s="8">
        <f>COUNTA('Entrants Results'!D24:K24)</f>
        <v>1</v>
      </c>
      <c r="E36" s="109"/>
      <c r="F36" s="8">
        <f>COUNTA('Entrants Results'!L24:L24)</f>
        <v>0</v>
      </c>
      <c r="G36" s="109"/>
      <c r="H36" s="8">
        <f>SUM('Entrants Results'!D24:L24)</f>
        <v>4</v>
      </c>
    </row>
    <row r="37" spans="1:8" x14ac:dyDescent="0.35">
      <c r="A37" s="77">
        <v>34</v>
      </c>
      <c r="B37" s="107" t="str">
        <f>'Entrants Results'!B25</f>
        <v>Charlie Mills</v>
      </c>
      <c r="C37" s="107" t="str">
        <f>'Entrants Results'!C25</f>
        <v>Bibby Financial Services</v>
      </c>
      <c r="D37" s="8">
        <f>COUNTA('Entrants Results'!D25:K25)</f>
        <v>1</v>
      </c>
      <c r="E37" s="109"/>
      <c r="F37" s="8">
        <f>COUNTA('Entrants Results'!L25:L25)</f>
        <v>0</v>
      </c>
      <c r="G37" s="109"/>
      <c r="H37" s="8">
        <f>SUM('Entrants Results'!D25:L25)</f>
        <v>1</v>
      </c>
    </row>
    <row r="38" spans="1:8" x14ac:dyDescent="0.35">
      <c r="A38" s="77">
        <v>35</v>
      </c>
      <c r="B38" s="107" t="str">
        <f>'Entrants Results'!B32</f>
        <v>Claire Richardson</v>
      </c>
      <c r="C38" s="108" t="str">
        <f>'Entrants Results'!C32</f>
        <v>Atlanta Group</v>
      </c>
      <c r="D38" s="8">
        <f>COUNTA('Entrants Results'!D32:K32)</f>
        <v>1</v>
      </c>
      <c r="E38" s="109"/>
      <c r="F38" s="8">
        <f>COUNTA('Entrants Results'!L32:L32)</f>
        <v>0</v>
      </c>
      <c r="G38" s="109"/>
      <c r="H38" s="8">
        <f>SUM('Entrants Results'!D32:L32)</f>
        <v>1</v>
      </c>
    </row>
    <row r="39" spans="1:8" x14ac:dyDescent="0.35">
      <c r="A39" s="77">
        <v>36</v>
      </c>
      <c r="B39" s="107" t="str">
        <f>'Entrants Results'!B59</f>
        <v>Lucy Gillibrand</v>
      </c>
      <c r="C39" s="108" t="str">
        <f>'Entrants Results'!C59</f>
        <v>RSM</v>
      </c>
      <c r="D39" s="8">
        <f>COUNTA('Entrants Results'!D59:K59)</f>
        <v>1</v>
      </c>
      <c r="E39" s="109"/>
      <c r="F39" s="8">
        <f>COUNTA('Entrants Results'!L59:L59)</f>
        <v>0</v>
      </c>
      <c r="G39" s="109"/>
      <c r="H39" s="8">
        <f>SUM('Entrants Results'!D59:L59)</f>
        <v>1</v>
      </c>
    </row>
    <row r="40" spans="1:8" x14ac:dyDescent="0.35">
      <c r="A40" s="77">
        <v>37</v>
      </c>
      <c r="B40" s="107" t="str">
        <f>'Entrants Results'!B68</f>
        <v>Michael Mone</v>
      </c>
      <c r="C40" s="107" t="str">
        <f>'Entrants Results'!C68</f>
        <v>Fieldfisher</v>
      </c>
      <c r="D40" s="8">
        <f>COUNTA('Entrants Results'!D68:K68)</f>
        <v>1</v>
      </c>
      <c r="E40" s="109"/>
      <c r="F40" s="8">
        <f>COUNTA('Entrants Results'!L68:L68)</f>
        <v>0</v>
      </c>
      <c r="G40" s="109"/>
      <c r="H40" s="8">
        <f>SUM('Entrants Results'!D68:L68)</f>
        <v>1</v>
      </c>
    </row>
    <row r="41" spans="1:8" x14ac:dyDescent="0.35">
      <c r="A41" s="77">
        <v>38</v>
      </c>
      <c r="B41" s="107" t="str">
        <f>'Entrants Results'!B4</f>
        <v>Adam Barnes</v>
      </c>
      <c r="C41" s="108" t="str">
        <f>'Entrants Results'!C4</f>
        <v>Interfloor</v>
      </c>
      <c r="D41" s="8">
        <f>COUNTA('Entrants Results'!D4:K4)</f>
        <v>0</v>
      </c>
      <c r="E41" s="109"/>
      <c r="F41" s="8">
        <f>COUNTA('Entrants Results'!L4:L4)</f>
        <v>0</v>
      </c>
      <c r="G41" s="109"/>
      <c r="H41" s="8">
        <f>SUM('Entrants Results'!D4:L4)</f>
        <v>0</v>
      </c>
    </row>
    <row r="42" spans="1:8" x14ac:dyDescent="0.35">
      <c r="A42" s="77">
        <v>39</v>
      </c>
      <c r="B42" s="107" t="str">
        <f>'Entrants Results'!B5</f>
        <v>Adam Stirling</v>
      </c>
      <c r="C42" s="108" t="str">
        <f>'Entrants Results'!C5</f>
        <v>Zuto</v>
      </c>
      <c r="D42" s="8">
        <f>COUNTA('Entrants Results'!D5:K5)</f>
        <v>0</v>
      </c>
      <c r="E42" s="109"/>
      <c r="F42" s="8">
        <f>COUNTA('Entrants Results'!L5:L5)</f>
        <v>0</v>
      </c>
      <c r="G42" s="109"/>
      <c r="H42" s="8">
        <f>SUM('Entrants Results'!D5:L5)</f>
        <v>0</v>
      </c>
    </row>
    <row r="43" spans="1:8" x14ac:dyDescent="0.35">
      <c r="A43" s="77">
        <v>40</v>
      </c>
      <c r="B43" s="107" t="str">
        <f>'Entrants Results'!B9</f>
        <v>Alex Kelly</v>
      </c>
      <c r="C43" s="108" t="str">
        <f>'Entrants Results'!C9</f>
        <v>MHA Moore &amp; Smalley</v>
      </c>
      <c r="D43" s="8">
        <f>COUNTA('Entrants Results'!D9:K9)</f>
        <v>0</v>
      </c>
      <c r="E43" s="109"/>
      <c r="F43" s="8">
        <f>COUNTA('Entrants Results'!L9:L9)</f>
        <v>0</v>
      </c>
      <c r="G43" s="109"/>
      <c r="H43" s="8">
        <f>SUM('Entrants Results'!D9:L9)</f>
        <v>0</v>
      </c>
    </row>
    <row r="44" spans="1:8" x14ac:dyDescent="0.35">
      <c r="A44" s="77">
        <v>41</v>
      </c>
      <c r="B44" s="107" t="str">
        <f>'Entrants Results'!B10</f>
        <v>Alex Narang</v>
      </c>
      <c r="C44" s="108" t="str">
        <f>'Entrants Results'!C10</f>
        <v>EY</v>
      </c>
      <c r="D44" s="8">
        <f>COUNTA('Entrants Results'!D10:K10)</f>
        <v>0</v>
      </c>
      <c r="E44" s="109"/>
      <c r="F44" s="8">
        <f>COUNTA('Entrants Results'!L10:L10)</f>
        <v>0</v>
      </c>
      <c r="G44" s="109"/>
      <c r="H44" s="8">
        <f>SUM('Entrants Results'!D10:L10)</f>
        <v>0</v>
      </c>
    </row>
    <row r="45" spans="1:8" x14ac:dyDescent="0.35">
      <c r="A45" s="77">
        <v>42</v>
      </c>
      <c r="B45" s="107" t="str">
        <f>'Entrants Results'!B11</f>
        <v>Alex Odlin</v>
      </c>
      <c r="C45" s="107" t="str">
        <f>'Entrants Results'!C11</f>
        <v>Dow Schofield Watts Corporate Finance</v>
      </c>
      <c r="D45" s="8">
        <f>COUNTA('Entrants Results'!D11:K11)</f>
        <v>0</v>
      </c>
      <c r="E45" s="109"/>
      <c r="F45" s="8">
        <f>COUNTA('Entrants Results'!L11:L11)</f>
        <v>0</v>
      </c>
      <c r="G45" s="109"/>
      <c r="H45" s="8">
        <f>SUM('Entrants Results'!D11:L11)</f>
        <v>0</v>
      </c>
    </row>
    <row r="46" spans="1:8" x14ac:dyDescent="0.35">
      <c r="A46" s="77">
        <v>43</v>
      </c>
      <c r="B46" s="107" t="str">
        <f>'Entrants Results'!B13</f>
        <v>Alison Bull</v>
      </c>
      <c r="C46" s="108" t="str">
        <f>'Entrants Results'!C13</f>
        <v>Mills &amp; Reeve</v>
      </c>
      <c r="D46" s="8">
        <f>COUNTA('Entrants Results'!D13:K13)</f>
        <v>0</v>
      </c>
      <c r="E46" s="109"/>
      <c r="F46" s="8">
        <f>COUNTA('Entrants Results'!L13:L13)</f>
        <v>0</v>
      </c>
      <c r="G46" s="109"/>
      <c r="H46" s="8">
        <f>SUM('Entrants Results'!D13:L13)</f>
        <v>0</v>
      </c>
    </row>
    <row r="47" spans="1:8" x14ac:dyDescent="0.35">
      <c r="A47" s="77">
        <v>44</v>
      </c>
      <c r="B47" s="107" t="str">
        <f>'Entrants Results'!B14</f>
        <v>Alwyn Mulryne</v>
      </c>
      <c r="C47" s="108" t="str">
        <f>'Entrants Results'!C14</f>
        <v>Charles Stanley</v>
      </c>
      <c r="D47" s="8">
        <f>COUNTA('Entrants Results'!D14:K14)</f>
        <v>0</v>
      </c>
      <c r="E47" s="109"/>
      <c r="F47" s="8">
        <f>COUNTA('Entrants Results'!L14:L14)</f>
        <v>0</v>
      </c>
      <c r="G47" s="109"/>
      <c r="H47" s="8">
        <f>SUM('Entrants Results'!D14:L14)</f>
        <v>0</v>
      </c>
    </row>
    <row r="48" spans="1:8" x14ac:dyDescent="0.35">
      <c r="A48" s="77">
        <v>45</v>
      </c>
      <c r="B48" s="107" t="str">
        <f>'Entrants Results'!B15</f>
        <v>Arvind Mahendran</v>
      </c>
      <c r="C48" s="108" t="str">
        <f>'Entrants Results'!C15</f>
        <v>Unilever</v>
      </c>
      <c r="D48" s="8">
        <f>COUNTA('Entrants Results'!D15:K15)</f>
        <v>0</v>
      </c>
      <c r="E48" s="109"/>
      <c r="F48" s="8">
        <f>COUNTA('Entrants Results'!L15:L15)</f>
        <v>0</v>
      </c>
      <c r="G48" s="109"/>
      <c r="H48" s="8">
        <f>SUM('Entrants Results'!D15:L15)</f>
        <v>0</v>
      </c>
    </row>
    <row r="49" spans="1:8" x14ac:dyDescent="0.35">
      <c r="A49" s="77">
        <v>46</v>
      </c>
      <c r="B49" s="107" t="str">
        <f>'Entrants Results'!B16</f>
        <v>Ash Richardson</v>
      </c>
      <c r="C49" s="108" t="str">
        <f>'Entrants Results'!C16</f>
        <v>KeySME</v>
      </c>
      <c r="D49" s="8">
        <f>COUNTA('Entrants Results'!D16:K16)</f>
        <v>0</v>
      </c>
      <c r="E49" s="109"/>
      <c r="F49" s="8">
        <f>COUNTA('Entrants Results'!L16:L16)</f>
        <v>0</v>
      </c>
      <c r="G49" s="109"/>
      <c r="H49" s="8">
        <f>SUM('Entrants Results'!D16:L16)</f>
        <v>0</v>
      </c>
    </row>
    <row r="50" spans="1:8" x14ac:dyDescent="0.35">
      <c r="A50" s="77">
        <v>47</v>
      </c>
      <c r="B50" s="107" t="str">
        <f>'Entrants Results'!B19</f>
        <v>Ben Greene</v>
      </c>
      <c r="C50" s="108" t="str">
        <f>'Entrants Results'!C19</f>
        <v>Browne Jacobson</v>
      </c>
      <c r="D50" s="8">
        <f>COUNTA('Entrants Results'!D19:K19)</f>
        <v>0</v>
      </c>
      <c r="E50" s="109"/>
      <c r="F50" s="8">
        <f>COUNTA('Entrants Results'!L19:L19)</f>
        <v>0</v>
      </c>
      <c r="G50" s="109"/>
      <c r="H50" s="8">
        <f>SUM('Entrants Results'!D19:L19)</f>
        <v>0</v>
      </c>
    </row>
    <row r="51" spans="1:8" x14ac:dyDescent="0.35">
      <c r="A51" s="77">
        <v>48</v>
      </c>
      <c r="B51" s="107" t="str">
        <f>'Entrants Results'!B20</f>
        <v>Billy Liggins</v>
      </c>
      <c r="C51" s="108" t="str">
        <f>'Entrants Results'!C20</f>
        <v>Kuit Steinart Levy</v>
      </c>
      <c r="D51" s="8">
        <f>COUNTA('Entrants Results'!D20:K20)</f>
        <v>0</v>
      </c>
      <c r="E51" s="109"/>
      <c r="F51" s="8">
        <f>COUNTA('Entrants Results'!L20:L20)</f>
        <v>0</v>
      </c>
      <c r="G51" s="109"/>
      <c r="H51" s="8">
        <f>SUM('Entrants Results'!D20:L20)</f>
        <v>0</v>
      </c>
    </row>
    <row r="52" spans="1:8" x14ac:dyDescent="0.35">
      <c r="A52" s="77">
        <v>49</v>
      </c>
      <c r="B52" s="107" t="str">
        <f>'Entrants Results'!B22</f>
        <v>Byron Edwards</v>
      </c>
      <c r="C52" s="108" t="str">
        <f>'Entrants Results'!C22</f>
        <v>Lombard</v>
      </c>
      <c r="D52" s="8">
        <f>COUNTA('Entrants Results'!D22:K22)</f>
        <v>0</v>
      </c>
      <c r="E52" s="109"/>
      <c r="F52" s="8">
        <f>COUNTA('Entrants Results'!L22:L22)</f>
        <v>0</v>
      </c>
      <c r="G52" s="109"/>
      <c r="H52" s="8">
        <f>SUM('Entrants Results'!D22:L22)</f>
        <v>0</v>
      </c>
    </row>
    <row r="53" spans="1:8" x14ac:dyDescent="0.35">
      <c r="A53" s="77">
        <v>50</v>
      </c>
      <c r="B53" s="107" t="str">
        <f>'Entrants Results'!B26</f>
        <v>Charlotte Hind</v>
      </c>
      <c r="C53" s="108" t="str">
        <f>'Entrants Results'!C26</f>
        <v>Michael Page</v>
      </c>
      <c r="D53" s="8">
        <f>COUNTA('Entrants Results'!D26:K26)</f>
        <v>0</v>
      </c>
      <c r="E53" s="109"/>
      <c r="F53" s="8">
        <f>COUNTA('Entrants Results'!L26:L26)</f>
        <v>0</v>
      </c>
      <c r="G53" s="109"/>
      <c r="H53" s="8">
        <f>SUM('Entrants Results'!D26:L26)</f>
        <v>0</v>
      </c>
    </row>
    <row r="54" spans="1:8" x14ac:dyDescent="0.35">
      <c r="A54" s="77">
        <v>51</v>
      </c>
      <c r="B54" s="107" t="str">
        <f>'Entrants Results'!B27</f>
        <v>Charlotte Renshaw</v>
      </c>
      <c r="C54" s="108" t="str">
        <f>'Entrants Results'!C27</f>
        <v>Gallagher</v>
      </c>
      <c r="D54" s="8">
        <f>COUNTA('Entrants Results'!D27:K27)</f>
        <v>0</v>
      </c>
      <c r="E54" s="109"/>
      <c r="F54" s="8">
        <f>COUNTA('Entrants Results'!L27:L27)</f>
        <v>0</v>
      </c>
      <c r="G54" s="109"/>
      <c r="H54" s="8">
        <f>SUM('Entrants Results'!D27:L27)</f>
        <v>0</v>
      </c>
    </row>
    <row r="55" spans="1:8" x14ac:dyDescent="0.35">
      <c r="A55" s="77">
        <v>52</v>
      </c>
      <c r="B55" s="107" t="str">
        <f>'Entrants Results'!B29</f>
        <v>Chris Findlow</v>
      </c>
      <c r="C55" s="108" t="str">
        <f>'Entrants Results'!C29</f>
        <v>FundingLinks</v>
      </c>
      <c r="D55" s="8">
        <f>COUNTA('Entrants Results'!D29:K29)</f>
        <v>0</v>
      </c>
      <c r="E55" s="109"/>
      <c r="F55" s="8">
        <f>COUNTA('Entrants Results'!L29:L29)</f>
        <v>0</v>
      </c>
      <c r="G55" s="109"/>
      <c r="H55" s="8">
        <f>SUM('Entrants Results'!D29:L29)</f>
        <v>0</v>
      </c>
    </row>
    <row r="56" spans="1:8" x14ac:dyDescent="0.35">
      <c r="A56" s="77">
        <v>53</v>
      </c>
      <c r="B56" s="107" t="str">
        <f>'Entrants Results'!B31</f>
        <v>Claire Heron</v>
      </c>
      <c r="C56" s="108" t="str">
        <f>'Entrants Results'!C31</f>
        <v>Kuit Steinart Levy</v>
      </c>
      <c r="D56" s="8">
        <f>COUNTA('Entrants Results'!D31:K31)</f>
        <v>0</v>
      </c>
      <c r="E56" s="109"/>
      <c r="F56" s="8">
        <f>COUNTA('Entrants Results'!L31:L31)</f>
        <v>0</v>
      </c>
      <c r="G56" s="109"/>
      <c r="H56" s="8">
        <f>SUM('Entrants Results'!D31:L31)</f>
        <v>0</v>
      </c>
    </row>
    <row r="57" spans="1:8" x14ac:dyDescent="0.35">
      <c r="A57" s="77">
        <v>54</v>
      </c>
      <c r="B57" s="107" t="str">
        <f>'Entrants Results'!B33</f>
        <v>Daisy Stott</v>
      </c>
      <c r="C57" s="108" t="str">
        <f>'Entrants Results'!C33</f>
        <v>MHA</v>
      </c>
      <c r="D57" s="8">
        <f>COUNTA('Entrants Results'!D33:K33)</f>
        <v>0</v>
      </c>
      <c r="E57" s="109"/>
      <c r="F57" s="8">
        <f>COUNTA('Entrants Results'!L33:L33)</f>
        <v>0</v>
      </c>
      <c r="G57" s="109"/>
      <c r="H57" s="8">
        <f>SUM('Entrants Results'!D33:L33)</f>
        <v>0</v>
      </c>
    </row>
    <row r="58" spans="1:8" x14ac:dyDescent="0.35">
      <c r="A58" s="77">
        <v>55</v>
      </c>
      <c r="B58" s="107" t="str">
        <f>'Entrants Results'!B34</f>
        <v>Dan Gianferrari</v>
      </c>
      <c r="C58" s="108" t="str">
        <f>'Entrants Results'!C34</f>
        <v>JMW Solicitors</v>
      </c>
      <c r="D58" s="8">
        <f>COUNTA('Entrants Results'!D34:K34)</f>
        <v>0</v>
      </c>
      <c r="E58" s="109"/>
      <c r="F58" s="8">
        <f>COUNTA('Entrants Results'!L34:L34)</f>
        <v>0</v>
      </c>
      <c r="G58" s="109"/>
      <c r="H58" s="8">
        <f>SUM('Entrants Results'!D34:L34)</f>
        <v>0</v>
      </c>
    </row>
    <row r="59" spans="1:8" x14ac:dyDescent="0.35">
      <c r="A59" s="77">
        <v>56</v>
      </c>
      <c r="B59" s="107" t="str">
        <f>'Entrants Results'!B35</f>
        <v>Dan Harrison-Croft</v>
      </c>
      <c r="C59" s="108" t="str">
        <f>'Entrants Results'!C35</f>
        <v>Deloitte</v>
      </c>
      <c r="D59" s="8">
        <f>COUNTA('Entrants Results'!D35:K35)</f>
        <v>0</v>
      </c>
      <c r="E59" s="109"/>
      <c r="F59" s="8">
        <f>COUNTA('Entrants Results'!L35:L35)</f>
        <v>0</v>
      </c>
      <c r="G59" s="109"/>
      <c r="H59" s="8">
        <f>SUM('Entrants Results'!D35:L35)</f>
        <v>0</v>
      </c>
    </row>
    <row r="60" spans="1:8" x14ac:dyDescent="0.35">
      <c r="A60" s="77">
        <v>57</v>
      </c>
      <c r="B60" s="107" t="str">
        <f>'Entrants Results'!B37</f>
        <v>David Chambers</v>
      </c>
      <c r="C60" s="108" t="str">
        <f>'Entrants Results'!C37</f>
        <v>Kuit Steinart Levy</v>
      </c>
      <c r="D60" s="8">
        <f>COUNTA('Entrants Results'!D37:K37)</f>
        <v>0</v>
      </c>
      <c r="E60" s="109"/>
      <c r="F60" s="8">
        <f>COUNTA('Entrants Results'!L37:L37)</f>
        <v>0</v>
      </c>
      <c r="G60" s="109"/>
      <c r="H60" s="8">
        <f>SUM('Entrants Results'!D37:L37)</f>
        <v>0</v>
      </c>
    </row>
    <row r="61" spans="1:8" x14ac:dyDescent="0.35">
      <c r="A61" s="77">
        <v>58</v>
      </c>
      <c r="B61" s="107" t="str">
        <f>'Entrants Results'!B38</f>
        <v>David Gorman</v>
      </c>
      <c r="C61" s="108" t="str">
        <f>'Entrants Results'!C38</f>
        <v>Castlefield Investment Partners</v>
      </c>
      <c r="D61" s="8">
        <f>COUNTA('Entrants Results'!D38:K38)</f>
        <v>0</v>
      </c>
      <c r="E61" s="109"/>
      <c r="F61" s="8">
        <f>COUNTA('Entrants Results'!L38:L38)</f>
        <v>0</v>
      </c>
      <c r="G61" s="109"/>
      <c r="H61" s="8">
        <f>SUM('Entrants Results'!D38:L38)</f>
        <v>0</v>
      </c>
    </row>
    <row r="62" spans="1:8" x14ac:dyDescent="0.35">
      <c r="A62" s="77">
        <v>59</v>
      </c>
      <c r="B62" s="107" t="str">
        <f>'Entrants Results'!B40</f>
        <v>Debra Cooper</v>
      </c>
      <c r="C62" s="108" t="str">
        <f>'Entrants Results'!C40</f>
        <v>Hill Dickinson</v>
      </c>
      <c r="D62" s="8">
        <f>COUNTA('Entrants Results'!D40:K40)</f>
        <v>0</v>
      </c>
      <c r="E62" s="109"/>
      <c r="F62" s="8">
        <f>COUNTA('Entrants Results'!L40:L40)</f>
        <v>0</v>
      </c>
      <c r="G62" s="109"/>
      <c r="H62" s="8">
        <f>SUM('Entrants Results'!D40:L40)</f>
        <v>0</v>
      </c>
    </row>
    <row r="63" spans="1:8" x14ac:dyDescent="0.35">
      <c r="A63" s="77">
        <v>60</v>
      </c>
      <c r="B63" s="107" t="str">
        <f>'Entrants Results'!B42</f>
        <v>Doug McCance</v>
      </c>
      <c r="C63" s="108" t="str">
        <f>'Entrants Results'!C42</f>
        <v>Raymond James</v>
      </c>
      <c r="D63" s="8">
        <f>COUNTA('Entrants Results'!D42:K42)</f>
        <v>0</v>
      </c>
      <c r="E63" s="109"/>
      <c r="F63" s="8">
        <f>COUNTA('Entrants Results'!L42:L42)</f>
        <v>0</v>
      </c>
      <c r="G63" s="109"/>
      <c r="H63" s="8">
        <f>SUM('Entrants Results'!D42:L42)</f>
        <v>0</v>
      </c>
    </row>
    <row r="64" spans="1:8" x14ac:dyDescent="0.35">
      <c r="A64" s="77">
        <v>61</v>
      </c>
      <c r="B64" s="107" t="str">
        <f>'Entrants Results'!B44</f>
        <v>Gareth Davies</v>
      </c>
      <c r="C64" s="108" t="str">
        <f>'Entrants Results'!C44</f>
        <v>Michael Page</v>
      </c>
      <c r="D64" s="8">
        <f>COUNTA('Entrants Results'!D44:K44)</f>
        <v>0</v>
      </c>
      <c r="E64" s="109"/>
      <c r="F64" s="8">
        <f>COUNTA('Entrants Results'!L44:L44)</f>
        <v>0</v>
      </c>
      <c r="G64" s="109"/>
      <c r="H64" s="8">
        <f>SUM('Entrants Results'!D44:L44)</f>
        <v>0</v>
      </c>
    </row>
    <row r="65" spans="1:8" x14ac:dyDescent="0.35">
      <c r="A65" s="77">
        <v>62</v>
      </c>
      <c r="B65" s="107" t="str">
        <f>'Entrants Results'!B45</f>
        <v>Gareth Hurfurt</v>
      </c>
      <c r="C65" s="108" t="str">
        <f>'Entrants Results'!C45</f>
        <v>GJH Associates</v>
      </c>
      <c r="D65" s="8">
        <f>COUNTA('Entrants Results'!D45:K45)</f>
        <v>0</v>
      </c>
      <c r="E65" s="109"/>
      <c r="F65" s="8">
        <f>COUNTA('Entrants Results'!L45:L45)</f>
        <v>0</v>
      </c>
      <c r="G65" s="109"/>
      <c r="H65" s="8">
        <f>SUM('Entrants Results'!D45:L45)</f>
        <v>0</v>
      </c>
    </row>
    <row r="66" spans="1:8" x14ac:dyDescent="0.35">
      <c r="A66" s="77">
        <v>63</v>
      </c>
      <c r="B66" s="107" t="str">
        <f>'Entrants Results'!B46</f>
        <v>Heather Hughes</v>
      </c>
      <c r="C66" s="108" t="str">
        <f>'Entrants Results'!C46</f>
        <v>Teneo</v>
      </c>
      <c r="D66" s="8">
        <f>COUNTA('Entrants Results'!D46:K46)</f>
        <v>0</v>
      </c>
      <c r="E66" s="109"/>
      <c r="F66" s="8">
        <f>COUNTA('Entrants Results'!L46:L46)</f>
        <v>0</v>
      </c>
      <c r="G66" s="109"/>
      <c r="H66" s="8">
        <f>SUM('Entrants Results'!D46:L46)</f>
        <v>0</v>
      </c>
    </row>
    <row r="67" spans="1:8" x14ac:dyDescent="0.35">
      <c r="A67" s="77">
        <v>64</v>
      </c>
      <c r="B67" s="107" t="str">
        <f>'Entrants Results'!B47</f>
        <v>Jake Topp</v>
      </c>
      <c r="C67" s="107" t="str">
        <f>'Entrants Results'!C47</f>
        <v>PwC</v>
      </c>
      <c r="D67" s="8">
        <f>COUNTA('Entrants Results'!D47:K47)</f>
        <v>0</v>
      </c>
      <c r="E67" s="109"/>
      <c r="F67" s="8">
        <f>COUNTA('Entrants Results'!L47:L47)</f>
        <v>0</v>
      </c>
      <c r="G67" s="109"/>
      <c r="H67" s="8">
        <f>SUM('Entrants Results'!D47:L47)</f>
        <v>0</v>
      </c>
    </row>
    <row r="68" spans="1:8" x14ac:dyDescent="0.35">
      <c r="A68" s="77">
        <v>65</v>
      </c>
      <c r="B68" s="107" t="str">
        <f>'Entrants Results'!B49</f>
        <v>James Savage</v>
      </c>
      <c r="C68" s="108" t="str">
        <f>'Entrants Results'!C49</f>
        <v>Deloitte</v>
      </c>
      <c r="D68" s="8">
        <f>COUNTA('Entrants Results'!D49:K49)</f>
        <v>0</v>
      </c>
      <c r="E68" s="109"/>
      <c r="F68" s="8">
        <f>COUNTA('Entrants Results'!L49:L49)</f>
        <v>0</v>
      </c>
      <c r="G68" s="109"/>
      <c r="H68" s="8">
        <f>SUM('Entrants Results'!D49:L49)</f>
        <v>0</v>
      </c>
    </row>
    <row r="69" spans="1:8" x14ac:dyDescent="0.35">
      <c r="A69" s="77">
        <v>66</v>
      </c>
      <c r="B69" s="107" t="str">
        <f>'Entrants Results'!B50</f>
        <v>Jill Parker</v>
      </c>
      <c r="C69" s="108" t="str">
        <f>'Entrants Results'!C50</f>
        <v>gunnercooke</v>
      </c>
      <c r="D69" s="8">
        <f>COUNTA('Entrants Results'!D50:K50)</f>
        <v>0</v>
      </c>
      <c r="E69" s="109"/>
      <c r="F69" s="8">
        <f>COUNTA('Entrants Results'!L50:L50)</f>
        <v>0</v>
      </c>
      <c r="G69" s="109"/>
      <c r="H69" s="8">
        <f>SUM('Entrants Results'!D50:L50)</f>
        <v>0</v>
      </c>
    </row>
    <row r="70" spans="1:8" x14ac:dyDescent="0.35">
      <c r="A70" s="77">
        <v>67</v>
      </c>
      <c r="B70" s="107" t="str">
        <f>'Entrants Results'!B51</f>
        <v>Joe Dolan</v>
      </c>
      <c r="C70" s="108" t="str">
        <f>'Entrants Results'!C51</f>
        <v>Gallagher</v>
      </c>
      <c r="D70" s="8">
        <f>COUNTA('Entrants Results'!D51:K51)</f>
        <v>0</v>
      </c>
      <c r="E70" s="109"/>
      <c r="F70" s="8">
        <f>COUNTA('Entrants Results'!L51:L51)</f>
        <v>0</v>
      </c>
      <c r="G70" s="109"/>
      <c r="H70" s="8">
        <f>SUM('Entrants Results'!D51:L51)</f>
        <v>0</v>
      </c>
    </row>
    <row r="71" spans="1:8" x14ac:dyDescent="0.35">
      <c r="A71" s="77">
        <v>68</v>
      </c>
      <c r="B71" s="107" t="str">
        <f>'Entrants Results'!B52</f>
        <v>Joe Hughes</v>
      </c>
      <c r="C71" s="108" t="str">
        <f>'Entrants Results'!C52</f>
        <v>Azets</v>
      </c>
      <c r="D71" s="8">
        <f>COUNTA('Entrants Results'!D52:K52)</f>
        <v>0</v>
      </c>
      <c r="E71" s="109"/>
      <c r="F71" s="8">
        <f>COUNTA('Entrants Results'!L52:L52)</f>
        <v>0</v>
      </c>
      <c r="G71" s="109"/>
      <c r="H71" s="8">
        <f>SUM('Entrants Results'!D52:L52)</f>
        <v>0</v>
      </c>
    </row>
    <row r="72" spans="1:8" x14ac:dyDescent="0.35">
      <c r="A72" s="77">
        <v>69</v>
      </c>
      <c r="B72" s="107" t="str">
        <f>'Entrants Results'!B54</f>
        <v>Josh Harper</v>
      </c>
      <c r="C72" s="108" t="str">
        <f>'Entrants Results'!C54</f>
        <v>DWF</v>
      </c>
      <c r="D72" s="8">
        <f>COUNTA('Entrants Results'!D54:K54)</f>
        <v>0</v>
      </c>
      <c r="E72" s="109"/>
      <c r="F72" s="8">
        <f>COUNTA('Entrants Results'!L54:L54)</f>
        <v>0</v>
      </c>
      <c r="G72" s="109"/>
      <c r="H72" s="8">
        <f>SUM('Entrants Results'!D54:L54)</f>
        <v>0</v>
      </c>
    </row>
    <row r="73" spans="1:8" x14ac:dyDescent="0.35">
      <c r="A73" s="77">
        <v>70</v>
      </c>
      <c r="B73" s="107" t="str">
        <f>'Entrants Results'!B56</f>
        <v>Kate Aitchison</v>
      </c>
      <c r="C73" s="108" t="str">
        <f>'Entrants Results'!C56</f>
        <v>RSM</v>
      </c>
      <c r="D73" s="8">
        <f>COUNTA('Entrants Results'!D56:K56)</f>
        <v>0</v>
      </c>
      <c r="E73" s="109"/>
      <c r="F73" s="8">
        <f>COUNTA('Entrants Results'!L56:L56)</f>
        <v>0</v>
      </c>
      <c r="G73" s="109"/>
      <c r="H73" s="8">
        <f>SUM('Entrants Results'!D56:L56)</f>
        <v>0</v>
      </c>
    </row>
    <row r="74" spans="1:8" x14ac:dyDescent="0.35">
      <c r="A74" s="77">
        <v>71</v>
      </c>
      <c r="B74" s="107" t="str">
        <f>'Entrants Results'!B57</f>
        <v>Lee Ashwood</v>
      </c>
      <c r="C74" s="108" t="str">
        <f>'Entrants Results'!C57</f>
        <v>Freeths</v>
      </c>
      <c r="D74" s="8">
        <f>COUNTA('Entrants Results'!D57:K57)</f>
        <v>0</v>
      </c>
      <c r="E74" s="109"/>
      <c r="F74" s="8">
        <f>COUNTA('Entrants Results'!L57:L57)</f>
        <v>0</v>
      </c>
      <c r="G74" s="109"/>
      <c r="H74" s="8">
        <f>SUM('Entrants Results'!D57:L57)</f>
        <v>0</v>
      </c>
    </row>
    <row r="75" spans="1:8" x14ac:dyDescent="0.35">
      <c r="A75" s="77">
        <v>72</v>
      </c>
      <c r="B75" s="107" t="str">
        <f>'Entrants Results'!B58</f>
        <v>Lee Van Houplines</v>
      </c>
      <c r="C75" s="108" t="str">
        <f>'Entrants Results'!C58</f>
        <v>MHA Moore &amp; Smalley</v>
      </c>
      <c r="D75" s="8">
        <f>COUNTA('Entrants Results'!D58:K58)</f>
        <v>0</v>
      </c>
      <c r="E75" s="109"/>
      <c r="F75" s="8">
        <f>COUNTA('Entrants Results'!L58:L58)</f>
        <v>0</v>
      </c>
      <c r="G75" s="109"/>
      <c r="H75" s="8">
        <f>SUM('Entrants Results'!D58:L58)</f>
        <v>0</v>
      </c>
    </row>
    <row r="76" spans="1:8" x14ac:dyDescent="0.35">
      <c r="A76" s="77">
        <v>73</v>
      </c>
      <c r="B76" s="107" t="str">
        <f>'Entrants Results'!B60</f>
        <v>Luke Berry</v>
      </c>
      <c r="C76" s="108" t="str">
        <f>'Entrants Results'!C60</f>
        <v>Virgin Money</v>
      </c>
      <c r="D76" s="8">
        <f>COUNTA('Entrants Results'!D60:K60)</f>
        <v>0</v>
      </c>
      <c r="E76" s="109"/>
      <c r="F76" s="8">
        <f>COUNTA('Entrants Results'!L60:L60)</f>
        <v>0</v>
      </c>
      <c r="G76" s="109"/>
      <c r="H76" s="8">
        <f>SUM('Entrants Results'!D60:L60)</f>
        <v>0</v>
      </c>
    </row>
    <row r="77" spans="1:8" x14ac:dyDescent="0.35">
      <c r="A77" s="77">
        <v>74</v>
      </c>
      <c r="B77" s="107" t="str">
        <f>'Entrants Results'!B61</f>
        <v>Martin Emmott</v>
      </c>
      <c r="C77" s="108" t="str">
        <f>'Entrants Results'!C61</f>
        <v>Aldermore Bank</v>
      </c>
      <c r="D77" s="8">
        <f>COUNTA('Entrants Results'!D61:K61)</f>
        <v>0</v>
      </c>
      <c r="E77" s="109"/>
      <c r="F77" s="8">
        <f>COUNTA('Entrants Results'!L61:L61)</f>
        <v>0</v>
      </c>
      <c r="G77" s="109"/>
      <c r="H77" s="8">
        <f>SUM('Entrants Results'!D61:L61)</f>
        <v>0</v>
      </c>
    </row>
    <row r="78" spans="1:8" x14ac:dyDescent="0.35">
      <c r="A78" s="77">
        <v>75</v>
      </c>
      <c r="B78" s="107" t="str">
        <f>'Entrants Results'!B62</f>
        <v>Matt Klemperer</v>
      </c>
      <c r="C78" s="107" t="str">
        <f>'Entrants Results'!C62</f>
        <v>Lloyds</v>
      </c>
      <c r="D78" s="8">
        <f>COUNTA('Entrants Results'!D62:K62)</f>
        <v>0</v>
      </c>
      <c r="E78" s="109"/>
      <c r="F78" s="8">
        <f>COUNTA('Entrants Results'!L62:L62)</f>
        <v>0</v>
      </c>
      <c r="G78" s="109"/>
      <c r="H78" s="8">
        <f>SUM('Entrants Results'!D62:L62)</f>
        <v>0</v>
      </c>
    </row>
    <row r="79" spans="1:8" x14ac:dyDescent="0.35">
      <c r="A79" s="77">
        <v>76</v>
      </c>
      <c r="B79" s="107" t="str">
        <f>'Entrants Results'!B63</f>
        <v>Matt Smith</v>
      </c>
      <c r="C79" s="108" t="str">
        <f>'Entrants Results'!C63</f>
        <v>Deloitte</v>
      </c>
      <c r="D79" s="8">
        <f>COUNTA('Entrants Results'!D63:K63)</f>
        <v>0</v>
      </c>
      <c r="E79" s="109"/>
      <c r="F79" s="8">
        <f>COUNTA('Entrants Results'!L63:L63)</f>
        <v>0</v>
      </c>
      <c r="G79" s="109"/>
      <c r="H79" s="8">
        <f>SUM('Entrants Results'!D63:L63)</f>
        <v>0</v>
      </c>
    </row>
    <row r="80" spans="1:8" x14ac:dyDescent="0.35">
      <c r="A80" s="77">
        <v>77</v>
      </c>
      <c r="B80" s="107" t="str">
        <f>'Entrants Results'!B65</f>
        <v>Max Kidd-Rossiter</v>
      </c>
      <c r="C80" s="108" t="str">
        <f>'Entrants Results'!C65</f>
        <v>Lichfields</v>
      </c>
      <c r="D80" s="8">
        <f>COUNTA('Entrants Results'!D65:K65)</f>
        <v>0</v>
      </c>
      <c r="E80" s="109"/>
      <c r="F80" s="8">
        <f>COUNTA('Entrants Results'!L65:L65)</f>
        <v>0</v>
      </c>
      <c r="G80" s="109"/>
      <c r="H80" s="8">
        <f>SUM('Entrants Results'!D65:L65)</f>
        <v>0</v>
      </c>
    </row>
    <row r="81" spans="1:8" x14ac:dyDescent="0.35">
      <c r="A81" s="77">
        <v>78</v>
      </c>
      <c r="B81" s="107" t="str">
        <f>'Entrants Results'!B67</f>
        <v>Michael Mannings</v>
      </c>
      <c r="C81" s="108" t="str">
        <f>'Entrants Results'!C67</f>
        <v>Cranmer Education Trust</v>
      </c>
      <c r="D81" s="8">
        <f>COUNTA('Entrants Results'!D67:K67)</f>
        <v>0</v>
      </c>
      <c r="E81" s="109"/>
      <c r="F81" s="8">
        <f>COUNTA('Entrants Results'!L67:L67)</f>
        <v>0</v>
      </c>
      <c r="G81" s="109"/>
      <c r="H81" s="8">
        <f>SUM('Entrants Results'!D67:L67)</f>
        <v>0</v>
      </c>
    </row>
    <row r="82" spans="1:8" x14ac:dyDescent="0.35">
      <c r="A82" s="77">
        <v>79</v>
      </c>
      <c r="B82" s="107" t="str">
        <f>'Entrants Results'!B69</f>
        <v>Mike Caine</v>
      </c>
      <c r="C82" s="107" t="str">
        <f>'Entrants Results'!C69</f>
        <v>NatWest</v>
      </c>
      <c r="D82" s="8">
        <f>COUNTA('Entrants Results'!D69:K69)</f>
        <v>0</v>
      </c>
      <c r="E82" s="109"/>
      <c r="F82" s="8">
        <f>COUNTA('Entrants Results'!L69:L69)</f>
        <v>0</v>
      </c>
      <c r="G82" s="109"/>
      <c r="H82" s="8">
        <f>SUM('Entrants Results'!D69:L69)</f>
        <v>0</v>
      </c>
    </row>
    <row r="83" spans="1:8" x14ac:dyDescent="0.35">
      <c r="A83" s="77">
        <v>80</v>
      </c>
      <c r="B83" s="107" t="str">
        <f>'Entrants Results'!B71</f>
        <v>Miles Burgess</v>
      </c>
      <c r="C83" s="108" t="str">
        <f>'Entrants Results'!C71</f>
        <v>Independent Growth Finance</v>
      </c>
      <c r="D83" s="8">
        <f>COUNTA('Entrants Results'!D71:K71)</f>
        <v>0</v>
      </c>
      <c r="E83" s="109"/>
      <c r="F83" s="8">
        <f>COUNTA('Entrants Results'!L71:L71)</f>
        <v>0</v>
      </c>
      <c r="G83" s="109"/>
      <c r="H83" s="8">
        <f>SUM('Entrants Results'!D71:L71)</f>
        <v>0</v>
      </c>
    </row>
    <row r="84" spans="1:8" x14ac:dyDescent="0.35">
      <c r="A84" s="77">
        <v>81</v>
      </c>
      <c r="B84" s="107" t="str">
        <f>'Entrants Results'!B72</f>
        <v>Natalie Walker-Owen</v>
      </c>
      <c r="C84" s="107" t="str">
        <f>'Entrants Results'!C72</f>
        <v>Growth Lending</v>
      </c>
      <c r="D84" s="8">
        <f>COUNTA('Entrants Results'!D72:K72)</f>
        <v>0</v>
      </c>
      <c r="E84" s="109"/>
      <c r="F84" s="8">
        <f>COUNTA('Entrants Results'!L72:L72)</f>
        <v>0</v>
      </c>
      <c r="G84" s="109"/>
      <c r="H84" s="8">
        <f>SUM('Entrants Results'!D72:L72)</f>
        <v>0</v>
      </c>
    </row>
    <row r="85" spans="1:8" x14ac:dyDescent="0.35">
      <c r="A85" s="77">
        <v>82</v>
      </c>
      <c r="B85" s="107" t="str">
        <f>'Entrants Results'!B73</f>
        <v>Nathalie Connell</v>
      </c>
      <c r="C85" s="108" t="str">
        <f>'Entrants Results'!C73</f>
        <v>Cazenove Capital</v>
      </c>
      <c r="D85" s="8">
        <f>COUNTA('Entrants Results'!D73:K73)</f>
        <v>0</v>
      </c>
      <c r="E85" s="109"/>
      <c r="F85" s="8">
        <f>COUNTA('Entrants Results'!L73:L73)</f>
        <v>0</v>
      </c>
      <c r="G85" s="109"/>
      <c r="H85" s="8">
        <f>SUM('Entrants Results'!D73:L73)</f>
        <v>0</v>
      </c>
    </row>
    <row r="86" spans="1:8" x14ac:dyDescent="0.35">
      <c r="A86" s="77">
        <v>83</v>
      </c>
      <c r="B86" s="107" t="str">
        <f>'Entrants Results'!B74</f>
        <v>Nick Waddelove</v>
      </c>
      <c r="C86" s="108" t="str">
        <f>'Entrants Results'!C74</f>
        <v>Deloitte</v>
      </c>
      <c r="D86" s="8">
        <f>COUNTA('Entrants Results'!D74:K74)</f>
        <v>0</v>
      </c>
      <c r="E86" s="109"/>
      <c r="F86" s="8">
        <f>COUNTA('Entrants Results'!L74:L74)</f>
        <v>0</v>
      </c>
      <c r="G86" s="109"/>
      <c r="H86" s="8">
        <f>SUM('Entrants Results'!D74:L74)</f>
        <v>0</v>
      </c>
    </row>
    <row r="87" spans="1:8" x14ac:dyDescent="0.35">
      <c r="A87" s="77">
        <v>84</v>
      </c>
      <c r="B87" s="107" t="str">
        <f>'Entrants Results'!B76</f>
        <v>Nicola Deeran</v>
      </c>
      <c r="C87" s="108" t="str">
        <f>'Entrants Results'!C76</f>
        <v>Manchester Airport</v>
      </c>
      <c r="D87" s="8">
        <f>COUNTA('Entrants Results'!D76:K76)</f>
        <v>0</v>
      </c>
      <c r="E87" s="109"/>
      <c r="F87" s="8">
        <f>COUNTA('Entrants Results'!L76:L76)</f>
        <v>0</v>
      </c>
      <c r="G87" s="109"/>
      <c r="H87" s="8">
        <f>SUM('Entrants Results'!D76:L76)</f>
        <v>0</v>
      </c>
    </row>
    <row r="88" spans="1:8" x14ac:dyDescent="0.35">
      <c r="A88" s="77">
        <v>85</v>
      </c>
      <c r="B88" s="107" t="str">
        <f>'Entrants Results'!B77</f>
        <v>Paul Bannister</v>
      </c>
      <c r="C88" s="108" t="str">
        <f>'Entrants Results'!C77</f>
        <v>ODEON Cinemas</v>
      </c>
      <c r="D88" s="8">
        <f>COUNTA('Entrants Results'!D77:K77)</f>
        <v>0</v>
      </c>
      <c r="E88" s="109"/>
      <c r="F88" s="8">
        <f>COUNTA('Entrants Results'!L77:L77)</f>
        <v>0</v>
      </c>
      <c r="G88" s="109"/>
      <c r="H88" s="8">
        <f>SUM('Entrants Results'!D77:L77)</f>
        <v>0</v>
      </c>
    </row>
    <row r="89" spans="1:8" x14ac:dyDescent="0.35">
      <c r="A89" s="77">
        <v>86</v>
      </c>
      <c r="B89" s="107" t="str">
        <f>'Entrants Results'!B78</f>
        <v>Peter Cheney</v>
      </c>
      <c r="C89" s="107" t="str">
        <f>'Entrants Results'!C78</f>
        <v>Carbon Corporate Finance</v>
      </c>
      <c r="D89" s="8">
        <f>COUNTA('Entrants Results'!D78:K78)</f>
        <v>0</v>
      </c>
      <c r="E89" s="109"/>
      <c r="F89" s="8">
        <f>COUNTA('Entrants Results'!L78:L78)</f>
        <v>0</v>
      </c>
      <c r="G89" s="109"/>
      <c r="H89" s="8">
        <f>SUM('Entrants Results'!D78:L78)</f>
        <v>0</v>
      </c>
    </row>
    <row r="90" spans="1:8" x14ac:dyDescent="0.35">
      <c r="A90" s="77">
        <v>87</v>
      </c>
      <c r="B90" s="107" t="str">
        <f>'Entrants Results'!B80</f>
        <v>Phil Jenkinson</v>
      </c>
      <c r="C90" s="108" t="str">
        <f>'Entrants Results'!C80</f>
        <v>Environmental Resources Management</v>
      </c>
      <c r="D90" s="8">
        <f>COUNTA('Entrants Results'!D80:K80)</f>
        <v>0</v>
      </c>
      <c r="E90" s="109"/>
      <c r="F90" s="8">
        <f>COUNTA('Entrants Results'!L80:L80)</f>
        <v>0</v>
      </c>
      <c r="G90" s="109"/>
      <c r="H90" s="8">
        <f>SUM('Entrants Results'!D80:L80)</f>
        <v>0</v>
      </c>
    </row>
    <row r="91" spans="1:8" x14ac:dyDescent="0.35">
      <c r="A91" s="77">
        <v>88</v>
      </c>
      <c r="B91" s="107" t="str">
        <f>'Entrants Results'!B82</f>
        <v>Rebekah Ingham</v>
      </c>
      <c r="C91" s="108" t="str">
        <f>'Entrants Results'!C82</f>
        <v>Interpath Advisory</v>
      </c>
      <c r="D91" s="8">
        <f>COUNTA('Entrants Results'!D82:K82)</f>
        <v>0</v>
      </c>
      <c r="E91" s="109"/>
      <c r="F91" s="8">
        <f>COUNTA('Entrants Results'!L82:L82)</f>
        <v>0</v>
      </c>
      <c r="G91" s="109"/>
      <c r="H91" s="8">
        <f>SUM('Entrants Results'!D82:L82)</f>
        <v>0</v>
      </c>
    </row>
    <row r="92" spans="1:8" x14ac:dyDescent="0.35">
      <c r="A92" s="77">
        <v>89</v>
      </c>
      <c r="B92" s="107" t="str">
        <f>'Entrants Results'!B83</f>
        <v>Rik Heap</v>
      </c>
      <c r="C92" s="108" t="str">
        <f>'Entrants Results'!C83</f>
        <v>Leonard Curtis</v>
      </c>
      <c r="D92" s="8">
        <f>COUNTA('Entrants Results'!D83:K83)</f>
        <v>0</v>
      </c>
      <c r="E92" s="109"/>
      <c r="F92" s="8">
        <f>COUNTA('Entrants Results'!L83:L83)</f>
        <v>0</v>
      </c>
      <c r="G92" s="109"/>
      <c r="H92" s="8">
        <f>SUM('Entrants Results'!D83:L83)</f>
        <v>0</v>
      </c>
    </row>
    <row r="93" spans="1:8" x14ac:dyDescent="0.35">
      <c r="A93" s="77">
        <v>90</v>
      </c>
      <c r="B93" s="107" t="str">
        <f>'Entrants Results'!B85</f>
        <v>Rory Hyde</v>
      </c>
      <c r="C93" s="108" t="str">
        <f>'Entrants Results'!C85</f>
        <v>Azets</v>
      </c>
      <c r="D93" s="8">
        <f>COUNTA('Entrants Results'!D85:K85)</f>
        <v>0</v>
      </c>
      <c r="E93" s="109"/>
      <c r="F93" s="8">
        <f>COUNTA('Entrants Results'!L85:L85)</f>
        <v>0</v>
      </c>
      <c r="G93" s="109"/>
      <c r="H93" s="8">
        <f>SUM('Entrants Results'!D85:L85)</f>
        <v>0</v>
      </c>
    </row>
    <row r="94" spans="1:8" x14ac:dyDescent="0.35">
      <c r="A94" s="77">
        <v>91</v>
      </c>
      <c r="B94" s="107" t="str">
        <f>'Entrants Results'!B86</f>
        <v>Ruj Dev</v>
      </c>
      <c r="C94" s="108" t="str">
        <f>'Entrants Results'!C86</f>
        <v>Mills &amp; Reeve</v>
      </c>
      <c r="D94" s="8">
        <f>COUNTA('Entrants Results'!D86:K86)</f>
        <v>0</v>
      </c>
      <c r="E94" s="109"/>
      <c r="F94" s="8">
        <f>COUNTA('Entrants Results'!L86:L86)</f>
        <v>0</v>
      </c>
      <c r="G94" s="109"/>
      <c r="H94" s="8">
        <f>SUM('Entrants Results'!D86:L86)</f>
        <v>0</v>
      </c>
    </row>
    <row r="95" spans="1:8" x14ac:dyDescent="0.35">
      <c r="A95" s="77">
        <v>92</v>
      </c>
      <c r="B95" s="107" t="str">
        <f>'Entrants Results'!B87</f>
        <v>Ryan Donnelly</v>
      </c>
      <c r="C95" s="108" t="str">
        <f>'Entrants Results'!C87</f>
        <v>RSM</v>
      </c>
      <c r="D95" s="8">
        <f>COUNTA('Entrants Results'!D87:K87)</f>
        <v>0</v>
      </c>
      <c r="E95" s="109"/>
      <c r="F95" s="8">
        <f>COUNTA('Entrants Results'!L87:L87)</f>
        <v>0</v>
      </c>
      <c r="G95" s="109"/>
      <c r="H95" s="8">
        <f>SUM('Entrants Results'!D87:L87)</f>
        <v>0</v>
      </c>
    </row>
    <row r="96" spans="1:8" x14ac:dyDescent="0.35">
      <c r="A96" s="77">
        <v>93</v>
      </c>
      <c r="B96" s="107" t="str">
        <f>'Entrants Results'!B88</f>
        <v>Sam Forshaw</v>
      </c>
      <c r="C96" s="108" t="str">
        <f>'Entrants Results'!C88</f>
        <v>Selina Finance</v>
      </c>
      <c r="D96" s="8">
        <f>COUNTA('Entrants Results'!D88:K88)</f>
        <v>0</v>
      </c>
      <c r="E96" s="109"/>
      <c r="F96" s="8">
        <f>COUNTA('Entrants Results'!L88:L88)</f>
        <v>0</v>
      </c>
      <c r="G96" s="109"/>
      <c r="H96" s="8">
        <f>SUM('Entrants Results'!D88:L88)</f>
        <v>0</v>
      </c>
    </row>
    <row r="97" spans="1:8" x14ac:dyDescent="0.35">
      <c r="A97" s="77">
        <v>94</v>
      </c>
      <c r="B97" s="107" t="str">
        <f>'Entrants Results'!B89</f>
        <v>Sam Roden</v>
      </c>
      <c r="C97" s="108" t="str">
        <f>'Entrants Results'!C89</f>
        <v>HSBC</v>
      </c>
      <c r="D97" s="8">
        <f>COUNTA('Entrants Results'!D89:K89)</f>
        <v>0</v>
      </c>
      <c r="E97" s="109"/>
      <c r="F97" s="8">
        <f>COUNTA('Entrants Results'!L89:L89)</f>
        <v>0</v>
      </c>
      <c r="G97" s="109"/>
      <c r="H97" s="8">
        <f>SUM('Entrants Results'!D89:L89)</f>
        <v>0</v>
      </c>
    </row>
    <row r="98" spans="1:8" x14ac:dyDescent="0.35">
      <c r="A98" s="77">
        <v>95</v>
      </c>
      <c r="B98" s="107" t="str">
        <f>'Entrants Results'!B90</f>
        <v>Sam Vincent</v>
      </c>
      <c r="C98" s="108" t="str">
        <f>'Entrants Results'!C90</f>
        <v>Castlefield Recruitment</v>
      </c>
      <c r="D98" s="8">
        <f>COUNTA('Entrants Results'!D90:K90)</f>
        <v>0</v>
      </c>
      <c r="E98" s="109"/>
      <c r="F98" s="8">
        <f>COUNTA('Entrants Results'!L90:L90)</f>
        <v>0</v>
      </c>
      <c r="G98" s="109"/>
      <c r="H98" s="8">
        <f>SUM('Entrants Results'!D90:L90)</f>
        <v>0</v>
      </c>
    </row>
    <row r="99" spans="1:8" x14ac:dyDescent="0.35">
      <c r="A99" s="77">
        <v>96</v>
      </c>
      <c r="B99" s="107" t="str">
        <f>'Entrants Results'!B92</f>
        <v>Sean Thomson</v>
      </c>
      <c r="C99" s="108" t="str">
        <f>'Entrants Results'!C92</f>
        <v>Ultimate Finance Group</v>
      </c>
      <c r="D99" s="8">
        <f>COUNTA('Entrants Results'!D92:K92)</f>
        <v>0</v>
      </c>
      <c r="E99" s="109"/>
      <c r="F99" s="8">
        <f>COUNTA('Entrants Results'!L92:L92)</f>
        <v>0</v>
      </c>
      <c r="G99" s="109"/>
      <c r="H99" s="8">
        <f>SUM('Entrants Results'!D92:L92)</f>
        <v>0</v>
      </c>
    </row>
    <row r="100" spans="1:8" x14ac:dyDescent="0.35">
      <c r="A100" s="77">
        <v>97</v>
      </c>
      <c r="B100" s="107" t="str">
        <f>'Entrants Results'!B95</f>
        <v>Stanley Stephens</v>
      </c>
      <c r="C100" s="108" t="str">
        <f>'Entrants Results'!C95</f>
        <v>Kuit Steinart Levy</v>
      </c>
      <c r="D100" s="8">
        <f>COUNTA('Entrants Results'!D95:K95)</f>
        <v>0</v>
      </c>
      <c r="E100" s="109"/>
      <c r="F100" s="8">
        <f>COUNTA('Entrants Results'!L95:L95)</f>
        <v>0</v>
      </c>
      <c r="G100" s="109"/>
      <c r="H100" s="8">
        <f>SUM('Entrants Results'!D95:L95)</f>
        <v>0</v>
      </c>
    </row>
    <row r="101" spans="1:8" x14ac:dyDescent="0.35">
      <c r="A101" s="77">
        <v>98</v>
      </c>
      <c r="B101" s="107" t="str">
        <f>'Entrants Results'!B97</f>
        <v>Stephen Wright</v>
      </c>
      <c r="C101" s="107" t="str">
        <f>'Entrants Results'!C97</f>
        <v>HSBC</v>
      </c>
      <c r="D101" s="8">
        <f>COUNTA('Entrants Results'!D97:K97)</f>
        <v>0</v>
      </c>
      <c r="E101" s="109"/>
      <c r="F101" s="8">
        <f>COUNTA('Entrants Results'!L97:L97)</f>
        <v>0</v>
      </c>
      <c r="G101" s="109"/>
      <c r="H101" s="8">
        <f>SUM('Entrants Results'!D97:L97)</f>
        <v>0</v>
      </c>
    </row>
    <row r="102" spans="1:8" x14ac:dyDescent="0.35">
      <c r="A102" s="77">
        <v>99</v>
      </c>
      <c r="B102" s="107" t="str">
        <f>'Entrants Results'!B100</f>
        <v>Stewart Haworth</v>
      </c>
      <c r="C102" s="108" t="str">
        <f>'Entrants Results'!C100</f>
        <v>OakNorth Bank</v>
      </c>
      <c r="D102" s="8">
        <f>COUNTA('Entrants Results'!D100:K100)</f>
        <v>0</v>
      </c>
      <c r="E102" s="109"/>
      <c r="F102" s="8">
        <f>COUNTA('Entrants Results'!L100:L100)</f>
        <v>0</v>
      </c>
      <c r="G102" s="109"/>
      <c r="H102" s="8">
        <f>SUM('Entrants Results'!D100:L100)</f>
        <v>0</v>
      </c>
    </row>
    <row r="103" spans="1:8" x14ac:dyDescent="0.35">
      <c r="A103" s="77">
        <v>100</v>
      </c>
      <c r="B103" s="107" t="str">
        <f>'Entrants Results'!B103</f>
        <v>Will Holroyd</v>
      </c>
      <c r="C103" s="107" t="str">
        <f>'Entrants Results'!C103</f>
        <v>MC2</v>
      </c>
      <c r="D103" s="8">
        <f>COUNTA('Entrants Results'!D103:K103)</f>
        <v>0</v>
      </c>
      <c r="E103" s="109"/>
      <c r="F103" s="8">
        <f>COUNTA('Entrants Results'!L103:L103)</f>
        <v>0</v>
      </c>
      <c r="G103" s="109"/>
      <c r="H103" s="8">
        <f>SUM('Entrants Results'!D103:L103)</f>
        <v>0</v>
      </c>
    </row>
    <row r="104" spans="1:8" x14ac:dyDescent="0.35">
      <c r="A104" s="77">
        <v>101</v>
      </c>
      <c r="B104" s="107" t="str">
        <f>'Entrants Results'!B104</f>
        <v>Zoe Beaumont</v>
      </c>
      <c r="C104" s="107" t="str">
        <f>'Entrants Results'!C104</f>
        <v>Gallagher</v>
      </c>
      <c r="D104" s="8">
        <f>COUNTA('Entrants Results'!D104:K104)</f>
        <v>0</v>
      </c>
      <c r="E104" s="109"/>
      <c r="F104" s="8">
        <f>COUNTA('Entrants Results'!L104:L104)</f>
        <v>0</v>
      </c>
      <c r="G104" s="109"/>
      <c r="H104" s="8">
        <f>SUM('Entrants Results'!D104:L104)</f>
        <v>0</v>
      </c>
    </row>
    <row r="105" spans="1:8" x14ac:dyDescent="0.35">
      <c r="A105" s="77"/>
      <c r="B105" s="107"/>
      <c r="C105" s="108"/>
      <c r="D105" s="8"/>
      <c r="E105" s="109"/>
      <c r="F105" s="8"/>
      <c r="G105" s="109"/>
      <c r="H105" s="8"/>
    </row>
  </sheetData>
  <sortState xmlns:xlrd2="http://schemas.microsoft.com/office/spreadsheetml/2017/richdata2" ref="B4:H104">
    <sortCondition descending="1" ref="D4:D104"/>
    <sortCondition descending="1" ref="F4:F104"/>
    <sortCondition descending="1" ref="H4:H104"/>
    <sortCondition ref="B4:B104"/>
  </sortState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FA17-FF0E-4400-A3CB-209546189F09}">
  <dimension ref="A1:L104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4" sqref="J4"/>
    </sheetView>
  </sheetViews>
  <sheetFormatPr defaultColWidth="14.36328125" defaultRowHeight="14.5" x14ac:dyDescent="0.35"/>
  <cols>
    <col min="1" max="1" width="5.26953125" style="65" customWidth="1"/>
    <col min="2" max="2" width="22.7265625" style="65" customWidth="1"/>
    <col min="3" max="3" width="36.7265625" style="65" customWidth="1"/>
    <col min="4" max="12" width="8.7265625" style="70" customWidth="1"/>
    <col min="13" max="16384" width="14.36328125" style="65"/>
  </cols>
  <sheetData>
    <row r="1" spans="1:12" x14ac:dyDescent="0.35">
      <c r="A1" s="69" t="s">
        <v>207</v>
      </c>
      <c r="E1" s="71"/>
      <c r="F1" s="71"/>
      <c r="G1" s="72"/>
      <c r="H1" s="71"/>
      <c r="I1" s="72"/>
      <c r="J1" s="72"/>
      <c r="K1" s="72"/>
      <c r="L1" s="72"/>
    </row>
    <row r="3" spans="1:12" ht="72.75" customHeight="1" x14ac:dyDescent="0.35">
      <c r="A3" s="73"/>
      <c r="B3" s="74" t="s">
        <v>1</v>
      </c>
      <c r="C3" s="74" t="s">
        <v>2</v>
      </c>
      <c r="D3" s="75" t="s">
        <v>202</v>
      </c>
      <c r="E3" s="75" t="s">
        <v>203</v>
      </c>
      <c r="F3" s="76" t="s">
        <v>204</v>
      </c>
      <c r="G3" s="75" t="s">
        <v>154</v>
      </c>
      <c r="H3" s="76" t="s">
        <v>153</v>
      </c>
      <c r="I3" s="76" t="s">
        <v>205</v>
      </c>
      <c r="J3" s="76" t="s">
        <v>293</v>
      </c>
      <c r="K3" s="76" t="s">
        <v>206</v>
      </c>
      <c r="L3" s="76" t="s">
        <v>24</v>
      </c>
    </row>
    <row r="4" spans="1:12" x14ac:dyDescent="0.35">
      <c r="A4" s="77">
        <v>1</v>
      </c>
      <c r="B4" s="78" t="s">
        <v>78</v>
      </c>
      <c r="C4" s="78" t="s">
        <v>82</v>
      </c>
      <c r="D4" s="79"/>
      <c r="E4" s="79"/>
      <c r="F4" s="79"/>
      <c r="G4" s="79"/>
      <c r="H4" s="79"/>
      <c r="I4" s="79"/>
      <c r="J4" s="79"/>
      <c r="K4" s="79"/>
      <c r="L4" s="79"/>
    </row>
    <row r="5" spans="1:12" x14ac:dyDescent="0.35">
      <c r="A5" s="77">
        <v>2</v>
      </c>
      <c r="B5" s="78" t="s">
        <v>71</v>
      </c>
      <c r="C5" s="80" t="s">
        <v>81</v>
      </c>
      <c r="D5" s="79"/>
      <c r="E5" s="79"/>
      <c r="F5" s="79"/>
      <c r="G5" s="79"/>
      <c r="H5" s="79"/>
      <c r="I5" s="79"/>
      <c r="J5" s="79"/>
      <c r="K5" s="79"/>
      <c r="L5" s="79"/>
    </row>
    <row r="6" spans="1:12" x14ac:dyDescent="0.35">
      <c r="A6" s="77">
        <v>3</v>
      </c>
      <c r="B6" s="80" t="s">
        <v>8</v>
      </c>
      <c r="C6" s="80" t="s">
        <v>95</v>
      </c>
      <c r="D6" s="79"/>
      <c r="E6" s="79"/>
      <c r="F6" s="79"/>
      <c r="G6" s="79">
        <v>16</v>
      </c>
      <c r="H6" s="79">
        <v>18</v>
      </c>
      <c r="I6" s="79">
        <v>16</v>
      </c>
      <c r="J6" s="79"/>
      <c r="K6" s="79"/>
      <c r="L6" s="79"/>
    </row>
    <row r="7" spans="1:12" x14ac:dyDescent="0.35">
      <c r="A7" s="77">
        <v>4</v>
      </c>
      <c r="B7" s="78" t="s">
        <v>100</v>
      </c>
      <c r="C7" s="78" t="s">
        <v>103</v>
      </c>
      <c r="D7" s="79">
        <v>20</v>
      </c>
      <c r="E7" s="79">
        <v>20</v>
      </c>
      <c r="F7" s="79">
        <v>20</v>
      </c>
      <c r="G7" s="79">
        <v>20</v>
      </c>
      <c r="H7" s="79"/>
      <c r="I7" s="79"/>
      <c r="J7" s="79"/>
      <c r="K7" s="79"/>
      <c r="L7" s="79">
        <v>16</v>
      </c>
    </row>
    <row r="8" spans="1:12" x14ac:dyDescent="0.35">
      <c r="A8" s="77">
        <v>5</v>
      </c>
      <c r="B8" s="81" t="s">
        <v>52</v>
      </c>
      <c r="C8" s="78" t="s">
        <v>56</v>
      </c>
      <c r="D8" s="79"/>
      <c r="E8" s="79">
        <v>16</v>
      </c>
      <c r="F8" s="79"/>
      <c r="G8" s="79"/>
      <c r="H8" s="79"/>
      <c r="I8" s="79"/>
      <c r="J8" s="79"/>
      <c r="K8" s="79"/>
      <c r="L8" s="79"/>
    </row>
    <row r="9" spans="1:12" x14ac:dyDescent="0.35">
      <c r="A9" s="82">
        <v>6</v>
      </c>
      <c r="B9" s="83" t="s">
        <v>120</v>
      </c>
      <c r="C9" s="84" t="s">
        <v>119</v>
      </c>
      <c r="D9" s="85"/>
      <c r="E9" s="85"/>
      <c r="F9" s="85"/>
      <c r="G9" s="85"/>
      <c r="H9" s="85"/>
      <c r="I9" s="85"/>
      <c r="J9" s="85"/>
      <c r="K9" s="85"/>
      <c r="L9" s="85"/>
    </row>
    <row r="10" spans="1:12" x14ac:dyDescent="0.35">
      <c r="A10" s="86">
        <v>7</v>
      </c>
      <c r="B10" s="87" t="s">
        <v>128</v>
      </c>
      <c r="C10" s="80" t="s">
        <v>129</v>
      </c>
      <c r="D10" s="88"/>
      <c r="E10" s="88"/>
      <c r="F10" s="88"/>
      <c r="G10" s="88"/>
      <c r="H10" s="88"/>
      <c r="I10" s="88"/>
      <c r="J10" s="88"/>
      <c r="K10" s="88"/>
      <c r="L10" s="88"/>
    </row>
    <row r="11" spans="1:12" x14ac:dyDescent="0.35">
      <c r="A11" s="86">
        <v>8</v>
      </c>
      <c r="B11" s="87" t="s">
        <v>191</v>
      </c>
      <c r="C11" s="80" t="s">
        <v>192</v>
      </c>
      <c r="D11" s="88"/>
      <c r="E11" s="88"/>
      <c r="F11" s="88"/>
      <c r="G11" s="88"/>
      <c r="H11" s="88"/>
      <c r="I11" s="88"/>
      <c r="J11" s="88"/>
      <c r="K11" s="88"/>
      <c r="L11" s="88"/>
    </row>
    <row r="12" spans="1:12" x14ac:dyDescent="0.35">
      <c r="A12" s="89">
        <v>9</v>
      </c>
      <c r="B12" s="80" t="s">
        <v>104</v>
      </c>
      <c r="C12" s="80" t="s">
        <v>105</v>
      </c>
      <c r="D12" s="88">
        <v>12</v>
      </c>
      <c r="E12" s="88"/>
      <c r="F12" s="88"/>
      <c r="G12" s="88"/>
      <c r="H12" s="88"/>
      <c r="I12" s="88"/>
      <c r="J12" s="88"/>
      <c r="K12" s="88"/>
      <c r="L12" s="88">
        <v>14</v>
      </c>
    </row>
    <row r="13" spans="1:12" x14ac:dyDescent="0.35">
      <c r="A13" s="77">
        <v>10</v>
      </c>
      <c r="B13" s="90" t="s">
        <v>144</v>
      </c>
      <c r="C13" s="90" t="s">
        <v>145</v>
      </c>
      <c r="D13" s="91"/>
      <c r="E13" s="92"/>
      <c r="F13" s="92"/>
      <c r="G13" s="92"/>
      <c r="H13" s="92"/>
      <c r="I13" s="92"/>
      <c r="J13" s="92"/>
      <c r="K13" s="92"/>
      <c r="L13" s="92"/>
    </row>
    <row r="14" spans="1:12" x14ac:dyDescent="0.35">
      <c r="A14" s="77">
        <v>11</v>
      </c>
      <c r="B14" s="80" t="s">
        <v>150</v>
      </c>
      <c r="C14" s="80" t="s">
        <v>151</v>
      </c>
      <c r="D14" s="93"/>
      <c r="E14" s="79"/>
      <c r="F14" s="79"/>
      <c r="G14" s="79"/>
      <c r="H14" s="79"/>
      <c r="I14" s="79"/>
      <c r="J14" s="79"/>
      <c r="K14" s="79"/>
      <c r="L14" s="79"/>
    </row>
    <row r="15" spans="1:12" x14ac:dyDescent="0.35">
      <c r="A15" s="77">
        <v>12</v>
      </c>
      <c r="B15" s="80" t="s">
        <v>88</v>
      </c>
      <c r="C15" s="80" t="s">
        <v>92</v>
      </c>
      <c r="D15" s="79"/>
      <c r="E15" s="79"/>
      <c r="F15" s="79"/>
      <c r="G15" s="79"/>
      <c r="H15" s="79"/>
      <c r="I15" s="79"/>
      <c r="J15" s="79"/>
      <c r="K15" s="79"/>
      <c r="L15" s="79"/>
    </row>
    <row r="16" spans="1:12" x14ac:dyDescent="0.35">
      <c r="A16" s="77">
        <v>13</v>
      </c>
      <c r="B16" s="78" t="s">
        <v>73</v>
      </c>
      <c r="C16" s="80" t="s">
        <v>84</v>
      </c>
      <c r="D16" s="79"/>
      <c r="E16" s="79"/>
      <c r="F16" s="79"/>
      <c r="G16" s="79"/>
      <c r="H16" s="79"/>
      <c r="I16" s="79"/>
      <c r="J16" s="79"/>
      <c r="K16" s="79"/>
      <c r="L16" s="79"/>
    </row>
    <row r="17" spans="1:12" x14ac:dyDescent="0.35">
      <c r="A17" s="77">
        <v>14</v>
      </c>
      <c r="B17" s="94" t="s">
        <v>254</v>
      </c>
      <c r="C17" s="80" t="s">
        <v>258</v>
      </c>
      <c r="D17" s="93"/>
      <c r="E17" s="79"/>
      <c r="F17" s="79">
        <v>9</v>
      </c>
      <c r="G17" s="79"/>
      <c r="H17" s="79"/>
      <c r="I17" s="79"/>
      <c r="J17" s="79"/>
      <c r="K17" s="79"/>
      <c r="L17" s="79"/>
    </row>
    <row r="18" spans="1:12" x14ac:dyDescent="0.35">
      <c r="A18" s="77">
        <v>15</v>
      </c>
      <c r="B18" s="94" t="s">
        <v>193</v>
      </c>
      <c r="C18" s="80" t="s">
        <v>184</v>
      </c>
      <c r="D18" s="93"/>
      <c r="E18" s="79"/>
      <c r="F18" s="79">
        <v>13</v>
      </c>
      <c r="G18" s="79"/>
      <c r="H18" s="79">
        <v>17</v>
      </c>
      <c r="I18" s="79">
        <v>15</v>
      </c>
      <c r="J18" s="79"/>
      <c r="K18" s="79"/>
      <c r="L18" s="79"/>
    </row>
    <row r="19" spans="1:12" x14ac:dyDescent="0.35">
      <c r="A19" s="82">
        <v>16</v>
      </c>
      <c r="B19" s="94" t="s">
        <v>164</v>
      </c>
      <c r="C19" s="80" t="s">
        <v>165</v>
      </c>
      <c r="D19" s="93"/>
      <c r="E19" s="79"/>
      <c r="F19" s="79"/>
      <c r="G19" s="79"/>
      <c r="H19" s="79"/>
      <c r="I19" s="79"/>
      <c r="J19" s="79"/>
      <c r="K19" s="79"/>
      <c r="L19" s="79"/>
    </row>
    <row r="20" spans="1:12" x14ac:dyDescent="0.35">
      <c r="A20" s="86">
        <v>17</v>
      </c>
      <c r="B20" s="94" t="s">
        <v>167</v>
      </c>
      <c r="C20" s="80" t="s">
        <v>47</v>
      </c>
      <c r="D20" s="93"/>
      <c r="E20" s="79"/>
      <c r="F20" s="79"/>
      <c r="G20" s="79"/>
      <c r="H20" s="79"/>
      <c r="I20" s="79"/>
      <c r="J20" s="79"/>
      <c r="K20" s="79"/>
      <c r="L20" s="79"/>
    </row>
    <row r="21" spans="1:12" x14ac:dyDescent="0.35">
      <c r="A21" s="86">
        <v>18</v>
      </c>
      <c r="B21" s="78" t="s">
        <v>77</v>
      </c>
      <c r="C21" s="95" t="s">
        <v>199</v>
      </c>
      <c r="D21" s="79">
        <v>7</v>
      </c>
      <c r="E21" s="79">
        <v>17</v>
      </c>
      <c r="F21" s="79">
        <v>18</v>
      </c>
      <c r="G21" s="79">
        <v>18</v>
      </c>
      <c r="H21" s="79"/>
      <c r="I21" s="79"/>
      <c r="J21" s="79"/>
      <c r="K21" s="79"/>
      <c r="L21" s="79">
        <v>19</v>
      </c>
    </row>
    <row r="22" spans="1:12" x14ac:dyDescent="0.35">
      <c r="A22" s="89">
        <v>19</v>
      </c>
      <c r="B22" s="78" t="s">
        <v>61</v>
      </c>
      <c r="C22" s="78" t="s">
        <v>62</v>
      </c>
      <c r="D22" s="79"/>
      <c r="E22" s="79"/>
      <c r="F22" s="79"/>
      <c r="G22" s="79"/>
      <c r="H22" s="79"/>
      <c r="I22" s="79"/>
      <c r="J22" s="79"/>
      <c r="K22" s="79"/>
      <c r="L22" s="79"/>
    </row>
    <row r="23" spans="1:12" x14ac:dyDescent="0.35">
      <c r="A23" s="77">
        <v>20</v>
      </c>
      <c r="B23" s="83" t="s">
        <v>36</v>
      </c>
      <c r="C23" s="83" t="s">
        <v>190</v>
      </c>
      <c r="D23" s="85">
        <v>9</v>
      </c>
      <c r="E23" s="85"/>
      <c r="F23" s="85"/>
      <c r="G23" s="79"/>
      <c r="H23" s="79"/>
      <c r="I23" s="79"/>
      <c r="J23" s="79"/>
      <c r="K23" s="79"/>
      <c r="L23" s="79"/>
    </row>
    <row r="24" spans="1:12" x14ac:dyDescent="0.35">
      <c r="A24" s="77">
        <v>21</v>
      </c>
      <c r="B24" s="87" t="s">
        <v>42</v>
      </c>
      <c r="C24" s="87" t="s">
        <v>185</v>
      </c>
      <c r="D24" s="88">
        <v>4</v>
      </c>
      <c r="E24" s="88"/>
      <c r="F24" s="88"/>
      <c r="G24" s="93"/>
      <c r="H24" s="79"/>
      <c r="I24" s="79"/>
      <c r="J24" s="79"/>
      <c r="K24" s="79"/>
      <c r="L24" s="79"/>
    </row>
    <row r="25" spans="1:12" x14ac:dyDescent="0.35">
      <c r="A25" s="77">
        <v>22</v>
      </c>
      <c r="B25" s="87" t="s">
        <v>238</v>
      </c>
      <c r="C25" s="87" t="s">
        <v>239</v>
      </c>
      <c r="D25" s="88">
        <v>1</v>
      </c>
      <c r="E25" s="88"/>
      <c r="F25" s="88"/>
      <c r="G25" s="93"/>
      <c r="H25" s="79"/>
      <c r="I25" s="79"/>
      <c r="J25" s="79"/>
      <c r="K25" s="79"/>
      <c r="L25" s="79"/>
    </row>
    <row r="26" spans="1:12" x14ac:dyDescent="0.35">
      <c r="A26" s="77">
        <v>23</v>
      </c>
      <c r="B26" s="87" t="s">
        <v>130</v>
      </c>
      <c r="C26" s="87" t="s">
        <v>131</v>
      </c>
      <c r="D26" s="88"/>
      <c r="E26" s="88"/>
      <c r="F26" s="88"/>
      <c r="G26" s="93"/>
      <c r="H26" s="79"/>
      <c r="I26" s="79"/>
      <c r="J26" s="79"/>
      <c r="K26" s="79"/>
      <c r="L26" s="79"/>
    </row>
    <row r="27" spans="1:12" x14ac:dyDescent="0.35">
      <c r="A27" s="77">
        <v>24</v>
      </c>
      <c r="B27" s="87" t="s">
        <v>168</v>
      </c>
      <c r="C27" s="87" t="s">
        <v>136</v>
      </c>
      <c r="D27" s="88"/>
      <c r="E27" s="88"/>
      <c r="F27" s="88"/>
      <c r="G27" s="93"/>
      <c r="H27" s="79"/>
      <c r="I27" s="79"/>
      <c r="J27" s="79"/>
      <c r="K27" s="79"/>
      <c r="L27" s="79"/>
    </row>
    <row r="28" spans="1:12" x14ac:dyDescent="0.35">
      <c r="A28" s="77">
        <v>25</v>
      </c>
      <c r="B28" s="96" t="s">
        <v>101</v>
      </c>
      <c r="C28" s="96" t="s">
        <v>102</v>
      </c>
      <c r="D28" s="97"/>
      <c r="E28" s="97"/>
      <c r="F28" s="97">
        <v>12</v>
      </c>
      <c r="G28" s="93"/>
      <c r="H28" s="79"/>
      <c r="I28" s="79"/>
      <c r="J28" s="79"/>
      <c r="K28" s="79"/>
      <c r="L28" s="79"/>
    </row>
    <row r="29" spans="1:12" x14ac:dyDescent="0.35">
      <c r="A29" s="82">
        <v>26</v>
      </c>
      <c r="B29" s="80" t="s">
        <v>143</v>
      </c>
      <c r="C29" s="80" t="s">
        <v>146</v>
      </c>
      <c r="D29" s="88"/>
      <c r="E29" s="88"/>
      <c r="F29" s="88"/>
      <c r="G29" s="93"/>
      <c r="H29" s="79"/>
      <c r="I29" s="79"/>
      <c r="J29" s="79"/>
      <c r="K29" s="79"/>
      <c r="L29" s="79"/>
    </row>
    <row r="30" spans="1:12" x14ac:dyDescent="0.35">
      <c r="A30" s="86">
        <v>27</v>
      </c>
      <c r="B30" s="80" t="s">
        <v>214</v>
      </c>
      <c r="C30" s="80" t="s">
        <v>215</v>
      </c>
      <c r="D30" s="88">
        <v>12</v>
      </c>
      <c r="E30" s="88"/>
      <c r="F30" s="88"/>
      <c r="G30" s="93"/>
      <c r="H30" s="79"/>
      <c r="I30" s="79"/>
      <c r="J30" s="79"/>
      <c r="K30" s="79"/>
      <c r="L30" s="79"/>
    </row>
    <row r="31" spans="1:12" x14ac:dyDescent="0.35">
      <c r="A31" s="86">
        <v>28</v>
      </c>
      <c r="B31" s="87" t="s">
        <v>45</v>
      </c>
      <c r="C31" s="80" t="s">
        <v>47</v>
      </c>
      <c r="D31" s="88"/>
      <c r="E31" s="88"/>
      <c r="F31" s="88"/>
      <c r="G31" s="93"/>
      <c r="H31" s="79"/>
      <c r="I31" s="79"/>
      <c r="J31" s="79"/>
      <c r="K31" s="79"/>
      <c r="L31" s="79"/>
    </row>
    <row r="32" spans="1:12" x14ac:dyDescent="0.35">
      <c r="A32" s="89">
        <v>29</v>
      </c>
      <c r="B32" s="98" t="s">
        <v>48</v>
      </c>
      <c r="C32" s="98" t="s">
        <v>49</v>
      </c>
      <c r="D32" s="92">
        <v>1</v>
      </c>
      <c r="E32" s="92"/>
      <c r="F32" s="92"/>
      <c r="G32" s="79"/>
      <c r="H32" s="79"/>
      <c r="I32" s="79"/>
      <c r="J32" s="79"/>
      <c r="K32" s="79"/>
      <c r="L32" s="79"/>
    </row>
    <row r="33" spans="1:12" x14ac:dyDescent="0.35">
      <c r="A33" s="77">
        <v>30</v>
      </c>
      <c r="B33" s="78" t="s">
        <v>117</v>
      </c>
      <c r="C33" s="78" t="s">
        <v>177</v>
      </c>
      <c r="D33" s="79"/>
      <c r="E33" s="79"/>
      <c r="F33" s="79"/>
      <c r="G33" s="79"/>
      <c r="H33" s="79"/>
      <c r="I33" s="79"/>
      <c r="J33" s="79"/>
      <c r="K33" s="79"/>
      <c r="L33" s="79"/>
    </row>
    <row r="34" spans="1:12" x14ac:dyDescent="0.35">
      <c r="A34" s="77">
        <v>31</v>
      </c>
      <c r="B34" s="81" t="s">
        <v>107</v>
      </c>
      <c r="C34" s="81" t="s">
        <v>108</v>
      </c>
      <c r="D34" s="79"/>
      <c r="E34" s="79"/>
      <c r="F34" s="79"/>
      <c r="G34" s="79"/>
      <c r="H34" s="79"/>
      <c r="I34" s="79"/>
      <c r="J34" s="79"/>
      <c r="K34" s="79"/>
      <c r="L34" s="79"/>
    </row>
    <row r="35" spans="1:12" x14ac:dyDescent="0.35">
      <c r="A35" s="77">
        <v>32</v>
      </c>
      <c r="B35" s="78" t="s">
        <v>113</v>
      </c>
      <c r="C35" s="99" t="s">
        <v>85</v>
      </c>
      <c r="D35" s="79"/>
      <c r="E35" s="79"/>
      <c r="F35" s="79"/>
      <c r="G35" s="79"/>
      <c r="H35" s="79"/>
      <c r="I35" s="79"/>
      <c r="J35" s="79"/>
      <c r="K35" s="79"/>
      <c r="L35" s="79"/>
    </row>
    <row r="36" spans="1:12" ht="15.75" customHeight="1" x14ac:dyDescent="0.35">
      <c r="A36" s="77">
        <v>33</v>
      </c>
      <c r="B36" s="81" t="s">
        <v>106</v>
      </c>
      <c r="C36" s="80" t="s">
        <v>55</v>
      </c>
      <c r="D36" s="79">
        <v>2</v>
      </c>
      <c r="E36" s="79"/>
      <c r="F36" s="79"/>
      <c r="G36" s="79"/>
      <c r="H36" s="79"/>
      <c r="I36" s="79"/>
      <c r="J36" s="79"/>
      <c r="K36" s="79"/>
      <c r="L36" s="79">
        <v>15</v>
      </c>
    </row>
    <row r="37" spans="1:12" ht="15.75" customHeight="1" x14ac:dyDescent="0.35">
      <c r="A37" s="77">
        <v>34</v>
      </c>
      <c r="B37" s="78" t="s">
        <v>46</v>
      </c>
      <c r="C37" s="80" t="s">
        <v>47</v>
      </c>
      <c r="D37" s="79"/>
      <c r="E37" s="79"/>
      <c r="F37" s="79"/>
      <c r="G37" s="79"/>
      <c r="H37" s="79"/>
      <c r="I37" s="79"/>
      <c r="J37" s="79"/>
      <c r="K37" s="79"/>
      <c r="L37" s="79"/>
    </row>
    <row r="38" spans="1:12" ht="15.75" customHeight="1" x14ac:dyDescent="0.35">
      <c r="A38" s="77">
        <v>35</v>
      </c>
      <c r="B38" s="78" t="s">
        <v>96</v>
      </c>
      <c r="C38" s="80" t="s">
        <v>97</v>
      </c>
      <c r="D38" s="79"/>
      <c r="E38" s="79"/>
      <c r="F38" s="79"/>
      <c r="G38" s="79"/>
      <c r="H38" s="79"/>
      <c r="I38" s="79"/>
      <c r="J38" s="79"/>
      <c r="K38" s="79"/>
      <c r="L38" s="79"/>
    </row>
    <row r="39" spans="1:12" ht="15.75" customHeight="1" x14ac:dyDescent="0.35">
      <c r="A39" s="82">
        <v>36</v>
      </c>
      <c r="B39" s="87" t="s">
        <v>9</v>
      </c>
      <c r="C39" s="87" t="s">
        <v>184</v>
      </c>
      <c r="D39" s="79">
        <v>1</v>
      </c>
      <c r="E39" s="79"/>
      <c r="F39" s="79">
        <v>8</v>
      </c>
      <c r="G39" s="79">
        <v>13</v>
      </c>
      <c r="H39" s="79">
        <v>13</v>
      </c>
      <c r="I39" s="79">
        <v>15</v>
      </c>
      <c r="J39" s="79"/>
      <c r="K39" s="79"/>
      <c r="L39" s="79">
        <v>12</v>
      </c>
    </row>
    <row r="40" spans="1:12" ht="15.75" customHeight="1" x14ac:dyDescent="0.35">
      <c r="A40" s="86">
        <v>37</v>
      </c>
      <c r="B40" s="87" t="s">
        <v>123</v>
      </c>
      <c r="C40" s="87" t="s">
        <v>124</v>
      </c>
      <c r="D40" s="79"/>
      <c r="E40" s="79"/>
      <c r="F40" s="79"/>
      <c r="G40" s="79"/>
      <c r="H40" s="79"/>
      <c r="I40" s="79"/>
      <c r="J40" s="79"/>
      <c r="K40" s="79"/>
      <c r="L40" s="79"/>
    </row>
    <row r="41" spans="1:12" ht="15.75" customHeight="1" x14ac:dyDescent="0.35">
      <c r="A41" s="86">
        <v>38</v>
      </c>
      <c r="B41" s="87" t="s">
        <v>242</v>
      </c>
      <c r="C41" s="87" t="s">
        <v>184</v>
      </c>
      <c r="D41" s="79">
        <v>16</v>
      </c>
      <c r="E41" s="79"/>
      <c r="F41" s="79"/>
      <c r="G41" s="79"/>
      <c r="H41" s="79"/>
      <c r="I41" s="79"/>
      <c r="J41" s="79"/>
      <c r="K41" s="79"/>
      <c r="L41" s="79"/>
    </row>
    <row r="42" spans="1:12" ht="15.75" customHeight="1" x14ac:dyDescent="0.35">
      <c r="A42" s="89">
        <v>39</v>
      </c>
      <c r="B42" s="80" t="s">
        <v>29</v>
      </c>
      <c r="C42" s="80" t="s">
        <v>30</v>
      </c>
      <c r="D42" s="79"/>
      <c r="E42" s="79"/>
      <c r="F42" s="79"/>
      <c r="G42" s="79"/>
      <c r="H42" s="79"/>
      <c r="I42" s="79"/>
      <c r="J42" s="79"/>
      <c r="K42" s="79"/>
      <c r="L42" s="79"/>
    </row>
    <row r="43" spans="1:12" ht="15.75" customHeight="1" x14ac:dyDescent="0.35">
      <c r="A43" s="77">
        <v>40</v>
      </c>
      <c r="B43" s="80" t="s">
        <v>225</v>
      </c>
      <c r="C43" s="80" t="s">
        <v>226</v>
      </c>
      <c r="D43" s="79">
        <v>14</v>
      </c>
      <c r="E43" s="79"/>
      <c r="F43" s="79">
        <v>15</v>
      </c>
      <c r="G43" s="79">
        <v>16</v>
      </c>
      <c r="H43" s="79"/>
      <c r="I43" s="79">
        <v>17</v>
      </c>
      <c r="J43" s="79"/>
      <c r="K43" s="79"/>
      <c r="L43" s="79"/>
    </row>
    <row r="44" spans="1:12" ht="15.75" customHeight="1" x14ac:dyDescent="0.35">
      <c r="A44" s="77">
        <v>41</v>
      </c>
      <c r="B44" s="80" t="s">
        <v>132</v>
      </c>
      <c r="C44" s="80" t="s">
        <v>131</v>
      </c>
      <c r="D44" s="79"/>
      <c r="E44" s="79"/>
      <c r="F44" s="79"/>
      <c r="G44" s="79"/>
      <c r="H44" s="79"/>
      <c r="I44" s="79"/>
      <c r="J44" s="79"/>
      <c r="K44" s="79"/>
      <c r="L44" s="79"/>
    </row>
    <row r="45" spans="1:12" ht="15.75" customHeight="1" x14ac:dyDescent="0.35">
      <c r="A45" s="77">
        <v>42</v>
      </c>
      <c r="B45" s="87" t="s">
        <v>43</v>
      </c>
      <c r="C45" s="87" t="s">
        <v>44</v>
      </c>
      <c r="D45" s="79"/>
      <c r="E45" s="79"/>
      <c r="F45" s="79"/>
      <c r="G45" s="79"/>
      <c r="H45" s="79"/>
      <c r="I45" s="79"/>
      <c r="J45" s="79"/>
      <c r="K45" s="79"/>
      <c r="L45" s="79"/>
    </row>
    <row r="46" spans="1:12" ht="15.65" customHeight="1" x14ac:dyDescent="0.35">
      <c r="A46" s="77">
        <v>43</v>
      </c>
      <c r="B46" s="84" t="s">
        <v>70</v>
      </c>
      <c r="C46" s="96" t="s">
        <v>80</v>
      </c>
      <c r="D46" s="79"/>
      <c r="E46" s="79"/>
      <c r="F46" s="79"/>
      <c r="G46" s="79"/>
      <c r="H46" s="79"/>
      <c r="I46" s="79"/>
      <c r="J46" s="79"/>
      <c r="K46" s="79"/>
      <c r="L46" s="79"/>
    </row>
    <row r="47" spans="1:12" ht="15.65" customHeight="1" x14ac:dyDescent="0.35">
      <c r="A47" s="77">
        <v>44</v>
      </c>
      <c r="B47" s="80" t="s">
        <v>186</v>
      </c>
      <c r="C47" s="80" t="s">
        <v>187</v>
      </c>
      <c r="D47" s="93"/>
      <c r="E47" s="79"/>
      <c r="F47" s="79"/>
      <c r="G47" s="79"/>
      <c r="H47" s="79"/>
      <c r="I47" s="79"/>
      <c r="J47" s="79"/>
      <c r="K47" s="79"/>
      <c r="L47" s="79"/>
    </row>
    <row r="48" spans="1:12" ht="15.75" customHeight="1" x14ac:dyDescent="0.35">
      <c r="A48" s="77">
        <v>45</v>
      </c>
      <c r="B48" s="80" t="s">
        <v>178</v>
      </c>
      <c r="C48" s="80" t="s">
        <v>47</v>
      </c>
      <c r="D48" s="93">
        <v>16</v>
      </c>
      <c r="E48" s="79"/>
      <c r="F48" s="79"/>
      <c r="G48" s="79"/>
      <c r="H48" s="79"/>
      <c r="I48" s="79"/>
      <c r="J48" s="79"/>
      <c r="K48" s="79"/>
      <c r="L48" s="79">
        <v>18</v>
      </c>
    </row>
    <row r="49" spans="1:12" ht="15.75" customHeight="1" x14ac:dyDescent="0.35">
      <c r="A49" s="82">
        <v>46</v>
      </c>
      <c r="B49" s="90" t="s">
        <v>74</v>
      </c>
      <c r="C49" s="90" t="s">
        <v>85</v>
      </c>
      <c r="D49" s="79"/>
      <c r="E49" s="79"/>
      <c r="F49" s="79"/>
      <c r="G49" s="79"/>
      <c r="H49" s="79"/>
      <c r="I49" s="79"/>
      <c r="J49" s="79"/>
      <c r="K49" s="79"/>
      <c r="L49" s="79"/>
    </row>
    <row r="50" spans="1:12" ht="15.75" customHeight="1" x14ac:dyDescent="0.35">
      <c r="A50" s="86">
        <v>47</v>
      </c>
      <c r="B50" s="87" t="s">
        <v>109</v>
      </c>
      <c r="C50" s="87" t="s">
        <v>110</v>
      </c>
      <c r="D50" s="79"/>
      <c r="E50" s="79"/>
      <c r="F50" s="79"/>
      <c r="G50" s="79"/>
      <c r="H50" s="79"/>
      <c r="I50" s="79"/>
      <c r="J50" s="79"/>
      <c r="K50" s="79"/>
      <c r="L50" s="79"/>
    </row>
    <row r="51" spans="1:12" ht="15.75" customHeight="1" x14ac:dyDescent="0.35">
      <c r="A51" s="86">
        <v>48</v>
      </c>
      <c r="B51" s="87" t="s">
        <v>135</v>
      </c>
      <c r="C51" s="87" t="s">
        <v>136</v>
      </c>
      <c r="D51" s="79"/>
      <c r="E51" s="79"/>
      <c r="F51" s="79"/>
      <c r="G51" s="79"/>
      <c r="H51" s="79"/>
      <c r="I51" s="79"/>
      <c r="J51" s="79"/>
      <c r="K51" s="79"/>
      <c r="L51" s="79"/>
    </row>
    <row r="52" spans="1:12" ht="15.75" customHeight="1" x14ac:dyDescent="0.35">
      <c r="A52" s="89">
        <v>49</v>
      </c>
      <c r="B52" s="80" t="s">
        <v>76</v>
      </c>
      <c r="C52" s="80" t="s">
        <v>21</v>
      </c>
      <c r="D52" s="79"/>
      <c r="E52" s="79"/>
      <c r="F52" s="79"/>
      <c r="G52" s="79"/>
      <c r="H52" s="79"/>
      <c r="I52" s="79"/>
      <c r="J52" s="79"/>
      <c r="K52" s="79"/>
      <c r="L52" s="79"/>
    </row>
    <row r="53" spans="1:12" ht="15.75" customHeight="1" x14ac:dyDescent="0.35">
      <c r="A53" s="77">
        <v>50</v>
      </c>
      <c r="B53" s="80" t="s">
        <v>157</v>
      </c>
      <c r="C53" s="80" t="s">
        <v>51</v>
      </c>
      <c r="D53" s="79">
        <v>1</v>
      </c>
      <c r="E53" s="79">
        <v>14</v>
      </c>
      <c r="F53" s="79"/>
      <c r="G53" s="79">
        <v>10</v>
      </c>
      <c r="H53" s="79">
        <v>10</v>
      </c>
      <c r="I53" s="79"/>
      <c r="J53" s="79"/>
      <c r="K53" s="79"/>
      <c r="L53" s="79"/>
    </row>
    <row r="54" spans="1:12" ht="15.75" customHeight="1" x14ac:dyDescent="0.35">
      <c r="A54" s="77">
        <v>51</v>
      </c>
      <c r="B54" s="80" t="s">
        <v>142</v>
      </c>
      <c r="C54" s="80" t="s">
        <v>147</v>
      </c>
      <c r="D54" s="79"/>
      <c r="E54" s="79"/>
      <c r="F54" s="79"/>
      <c r="G54" s="79"/>
      <c r="H54" s="79"/>
      <c r="I54" s="79"/>
      <c r="J54" s="79"/>
      <c r="K54" s="79"/>
      <c r="L54" s="79"/>
    </row>
    <row r="55" spans="1:12" ht="15.75" customHeight="1" x14ac:dyDescent="0.35">
      <c r="A55" s="77">
        <v>52</v>
      </c>
      <c r="B55" s="87" t="s">
        <v>37</v>
      </c>
      <c r="C55" s="87" t="s">
        <v>38</v>
      </c>
      <c r="D55" s="79">
        <v>1</v>
      </c>
      <c r="E55" s="79"/>
      <c r="F55" s="79"/>
      <c r="G55" s="79">
        <v>8</v>
      </c>
      <c r="H55" s="79">
        <v>9</v>
      </c>
      <c r="I55" s="79"/>
      <c r="J55" s="79"/>
      <c r="K55" s="79"/>
      <c r="L55" s="79"/>
    </row>
    <row r="56" spans="1:12" ht="15.75" customHeight="1" x14ac:dyDescent="0.35">
      <c r="A56" s="77">
        <v>53</v>
      </c>
      <c r="B56" s="87" t="s">
        <v>166</v>
      </c>
      <c r="C56" s="87" t="s">
        <v>68</v>
      </c>
      <c r="D56" s="79"/>
      <c r="E56" s="79"/>
      <c r="F56" s="79"/>
      <c r="G56" s="79"/>
      <c r="H56" s="79"/>
      <c r="I56" s="79"/>
      <c r="J56" s="79"/>
      <c r="K56" s="79"/>
      <c r="L56" s="79"/>
    </row>
    <row r="57" spans="1:12" ht="15.75" customHeight="1" x14ac:dyDescent="0.35">
      <c r="A57" s="77">
        <v>54</v>
      </c>
      <c r="B57" s="80" t="s">
        <v>93</v>
      </c>
      <c r="C57" s="80" t="s">
        <v>94</v>
      </c>
      <c r="D57" s="79"/>
      <c r="E57" s="79"/>
      <c r="F57" s="79"/>
      <c r="G57" s="79"/>
      <c r="H57" s="79"/>
      <c r="I57" s="79"/>
      <c r="J57" s="79"/>
      <c r="K57" s="79"/>
      <c r="L57" s="79"/>
    </row>
    <row r="58" spans="1:12" ht="15.75" customHeight="1" x14ac:dyDescent="0.35">
      <c r="A58" s="77">
        <v>55</v>
      </c>
      <c r="B58" s="87" t="s">
        <v>22</v>
      </c>
      <c r="C58" s="87" t="s">
        <v>119</v>
      </c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15.75" customHeight="1" x14ac:dyDescent="0.35">
      <c r="A59" s="82">
        <v>56</v>
      </c>
      <c r="B59" s="87" t="s">
        <v>161</v>
      </c>
      <c r="C59" s="87" t="s">
        <v>68</v>
      </c>
      <c r="D59" s="79">
        <v>1</v>
      </c>
      <c r="E59" s="79"/>
      <c r="F59" s="79"/>
      <c r="G59" s="79"/>
      <c r="H59" s="79"/>
      <c r="I59" s="79"/>
      <c r="J59" s="79"/>
      <c r="K59" s="79"/>
      <c r="L59" s="79"/>
    </row>
    <row r="60" spans="1:12" ht="15.75" customHeight="1" x14ac:dyDescent="0.35">
      <c r="A60" s="86">
        <v>57</v>
      </c>
      <c r="B60" s="80" t="s">
        <v>89</v>
      </c>
      <c r="C60" s="80" t="s">
        <v>91</v>
      </c>
      <c r="D60" s="79"/>
      <c r="E60" s="79"/>
      <c r="F60" s="79"/>
      <c r="G60" s="79"/>
      <c r="H60" s="79"/>
      <c r="I60" s="79"/>
      <c r="J60" s="79"/>
      <c r="K60" s="79"/>
      <c r="L60" s="79"/>
    </row>
    <row r="61" spans="1:12" ht="15.75" customHeight="1" x14ac:dyDescent="0.35">
      <c r="A61" s="86">
        <v>58</v>
      </c>
      <c r="B61" s="87" t="s">
        <v>133</v>
      </c>
      <c r="C61" s="80" t="s">
        <v>134</v>
      </c>
      <c r="D61" s="79"/>
      <c r="E61" s="79"/>
      <c r="F61" s="79"/>
      <c r="G61" s="79"/>
      <c r="H61" s="79"/>
      <c r="I61" s="79"/>
      <c r="J61" s="79"/>
      <c r="K61" s="79"/>
      <c r="L61" s="79"/>
    </row>
    <row r="62" spans="1:12" ht="15.75" customHeight="1" x14ac:dyDescent="0.35">
      <c r="A62" s="89">
        <v>59</v>
      </c>
      <c r="B62" s="87" t="s">
        <v>196</v>
      </c>
      <c r="C62" s="80" t="s">
        <v>197</v>
      </c>
      <c r="D62" s="79"/>
      <c r="E62" s="79"/>
      <c r="F62" s="79"/>
      <c r="G62" s="79"/>
      <c r="H62" s="79"/>
      <c r="I62" s="79"/>
      <c r="J62" s="79"/>
      <c r="K62" s="79"/>
      <c r="L62" s="79"/>
    </row>
    <row r="63" spans="1:12" ht="15.75" customHeight="1" x14ac:dyDescent="0.35">
      <c r="A63" s="77">
        <v>60</v>
      </c>
      <c r="B63" s="80" t="s">
        <v>90</v>
      </c>
      <c r="C63" s="80" t="s">
        <v>85</v>
      </c>
      <c r="D63" s="79"/>
      <c r="E63" s="79"/>
      <c r="F63" s="79"/>
      <c r="G63" s="79"/>
      <c r="H63" s="79"/>
      <c r="I63" s="79"/>
      <c r="J63" s="79"/>
      <c r="K63" s="79"/>
      <c r="L63" s="79"/>
    </row>
    <row r="64" spans="1:12" ht="15.75" customHeight="1" x14ac:dyDescent="0.35">
      <c r="A64" s="77">
        <v>61</v>
      </c>
      <c r="B64" s="80" t="s">
        <v>281</v>
      </c>
      <c r="C64" s="80" t="s">
        <v>282</v>
      </c>
      <c r="D64" s="79"/>
      <c r="E64" s="79"/>
      <c r="F64" s="79"/>
      <c r="G64" s="79"/>
      <c r="H64" s="79">
        <v>16</v>
      </c>
      <c r="I64" s="79"/>
      <c r="J64" s="79"/>
      <c r="K64" s="79"/>
      <c r="L64" s="79"/>
    </row>
    <row r="65" spans="1:12" ht="15.75" customHeight="1" x14ac:dyDescent="0.35">
      <c r="A65" s="77">
        <v>62</v>
      </c>
      <c r="B65" s="80" t="s">
        <v>159</v>
      </c>
      <c r="C65" s="80" t="s">
        <v>160</v>
      </c>
      <c r="D65" s="79"/>
      <c r="E65" s="79"/>
      <c r="F65" s="79"/>
      <c r="G65" s="79"/>
      <c r="H65" s="79"/>
      <c r="I65" s="79"/>
      <c r="J65" s="79"/>
      <c r="K65" s="79"/>
      <c r="L65" s="79"/>
    </row>
    <row r="66" spans="1:12" ht="15.75" customHeight="1" x14ac:dyDescent="0.35">
      <c r="A66" s="77">
        <v>63</v>
      </c>
      <c r="B66" s="80" t="s">
        <v>213</v>
      </c>
      <c r="C66" s="80" t="s">
        <v>108</v>
      </c>
      <c r="D66" s="79"/>
      <c r="E66" s="79"/>
      <c r="F66" s="79"/>
      <c r="G66" s="79"/>
      <c r="H66" s="79">
        <v>14</v>
      </c>
      <c r="I66" s="79">
        <v>14</v>
      </c>
      <c r="J66" s="79"/>
      <c r="K66" s="79"/>
      <c r="L66" s="79"/>
    </row>
    <row r="67" spans="1:12" ht="15.75" customHeight="1" x14ac:dyDescent="0.35">
      <c r="A67" s="77">
        <v>64</v>
      </c>
      <c r="B67" s="80" t="s">
        <v>69</v>
      </c>
      <c r="C67" s="80" t="s">
        <v>79</v>
      </c>
      <c r="D67" s="79"/>
      <c r="E67" s="79"/>
      <c r="F67" s="79"/>
      <c r="G67" s="79"/>
      <c r="H67" s="79"/>
      <c r="I67" s="79"/>
      <c r="J67" s="79"/>
      <c r="K67" s="79"/>
      <c r="L67" s="79"/>
    </row>
    <row r="68" spans="1:12" ht="15.75" customHeight="1" x14ac:dyDescent="0.35">
      <c r="A68" s="77">
        <v>65</v>
      </c>
      <c r="B68" s="80" t="s">
        <v>250</v>
      </c>
      <c r="C68" s="80" t="s">
        <v>251</v>
      </c>
      <c r="D68" s="79">
        <v>1</v>
      </c>
      <c r="E68" s="79"/>
      <c r="F68" s="79"/>
      <c r="G68" s="79"/>
      <c r="H68" s="79"/>
      <c r="I68" s="79"/>
      <c r="J68" s="79"/>
      <c r="K68" s="79"/>
      <c r="L68" s="79"/>
    </row>
    <row r="69" spans="1:12" ht="15.75" customHeight="1" x14ac:dyDescent="0.35">
      <c r="A69" s="82">
        <v>66</v>
      </c>
      <c r="B69" s="80" t="s">
        <v>173</v>
      </c>
      <c r="C69" s="80" t="s">
        <v>174</v>
      </c>
      <c r="D69" s="79"/>
      <c r="E69" s="79"/>
      <c r="F69" s="79"/>
      <c r="G69" s="79"/>
      <c r="H69" s="79"/>
      <c r="I69" s="79"/>
      <c r="J69" s="79"/>
      <c r="K69" s="79"/>
      <c r="L69" s="79"/>
    </row>
    <row r="70" spans="1:12" ht="15.75" customHeight="1" x14ac:dyDescent="0.35">
      <c r="A70" s="86">
        <v>67</v>
      </c>
      <c r="B70" s="87" t="s">
        <v>39</v>
      </c>
      <c r="C70" s="87" t="s">
        <v>199</v>
      </c>
      <c r="D70" s="79">
        <v>17</v>
      </c>
      <c r="E70" s="79">
        <v>18</v>
      </c>
      <c r="F70" s="79">
        <v>19</v>
      </c>
      <c r="G70" s="79">
        <v>18</v>
      </c>
      <c r="H70" s="79">
        <v>19</v>
      </c>
      <c r="I70" s="79">
        <v>19</v>
      </c>
      <c r="J70" s="79"/>
      <c r="K70" s="79"/>
      <c r="L70" s="79">
        <v>13</v>
      </c>
    </row>
    <row r="71" spans="1:12" ht="15.75" customHeight="1" x14ac:dyDescent="0.35">
      <c r="A71" s="86">
        <v>68</v>
      </c>
      <c r="B71" s="87" t="s">
        <v>125</v>
      </c>
      <c r="C71" s="87" t="s">
        <v>126</v>
      </c>
      <c r="D71" s="79"/>
      <c r="E71" s="79"/>
      <c r="F71" s="79"/>
      <c r="G71" s="79"/>
      <c r="H71" s="79"/>
      <c r="I71" s="79"/>
      <c r="J71" s="79"/>
      <c r="K71" s="79"/>
      <c r="L71" s="79"/>
    </row>
    <row r="72" spans="1:12" ht="15.75" customHeight="1" x14ac:dyDescent="0.35">
      <c r="A72" s="89">
        <v>69</v>
      </c>
      <c r="B72" s="87" t="s">
        <v>194</v>
      </c>
      <c r="C72" s="87" t="s">
        <v>195</v>
      </c>
      <c r="D72" s="79"/>
      <c r="E72" s="79"/>
      <c r="F72" s="79"/>
      <c r="G72" s="79"/>
      <c r="H72" s="79"/>
      <c r="I72" s="79"/>
      <c r="J72" s="79"/>
      <c r="K72" s="79"/>
      <c r="L72" s="79"/>
    </row>
    <row r="73" spans="1:12" ht="15.75" customHeight="1" x14ac:dyDescent="0.35">
      <c r="A73" s="77">
        <v>70</v>
      </c>
      <c r="B73" s="87" t="s">
        <v>28</v>
      </c>
      <c r="C73" s="87" t="s">
        <v>122</v>
      </c>
      <c r="D73" s="79"/>
      <c r="E73" s="79"/>
      <c r="F73" s="79"/>
      <c r="G73" s="79"/>
      <c r="H73" s="79"/>
      <c r="I73" s="79"/>
      <c r="J73" s="79"/>
      <c r="K73" s="79"/>
      <c r="L73" s="79"/>
    </row>
    <row r="74" spans="1:12" ht="15.75" customHeight="1" x14ac:dyDescent="0.35">
      <c r="A74" s="77">
        <v>71</v>
      </c>
      <c r="B74" s="87" t="s">
        <v>127</v>
      </c>
      <c r="C74" s="87" t="s">
        <v>85</v>
      </c>
      <c r="D74" s="79"/>
      <c r="E74" s="79"/>
      <c r="F74" s="79"/>
      <c r="G74" s="79"/>
      <c r="H74" s="79"/>
      <c r="I74" s="79"/>
      <c r="J74" s="79"/>
      <c r="K74" s="79"/>
      <c r="L74" s="79"/>
    </row>
    <row r="75" spans="1:12" ht="15.75" customHeight="1" x14ac:dyDescent="0.35">
      <c r="A75" s="77">
        <v>72</v>
      </c>
      <c r="B75" s="87" t="s">
        <v>10</v>
      </c>
      <c r="C75" s="87" t="s">
        <v>11</v>
      </c>
      <c r="D75" s="79">
        <v>3</v>
      </c>
      <c r="E75" s="79">
        <v>15</v>
      </c>
      <c r="F75" s="79">
        <v>11</v>
      </c>
      <c r="G75" s="79">
        <v>12</v>
      </c>
      <c r="H75" s="79">
        <v>12</v>
      </c>
      <c r="I75" s="79"/>
      <c r="J75" s="79"/>
      <c r="K75" s="79"/>
      <c r="L75" s="79"/>
    </row>
    <row r="76" spans="1:12" ht="15.75" customHeight="1" x14ac:dyDescent="0.35">
      <c r="A76" s="77">
        <v>73</v>
      </c>
      <c r="B76" s="90" t="s">
        <v>139</v>
      </c>
      <c r="C76" s="90" t="s">
        <v>140</v>
      </c>
      <c r="D76" s="79"/>
      <c r="E76" s="79"/>
      <c r="F76" s="79"/>
      <c r="G76" s="79"/>
      <c r="H76" s="79"/>
      <c r="I76" s="79"/>
      <c r="J76" s="79"/>
      <c r="K76" s="79"/>
      <c r="L76" s="79"/>
    </row>
    <row r="77" spans="1:12" ht="15.75" customHeight="1" x14ac:dyDescent="0.35">
      <c r="A77" s="77">
        <v>74</v>
      </c>
      <c r="B77" s="90" t="s">
        <v>141</v>
      </c>
      <c r="C77" s="90" t="s">
        <v>148</v>
      </c>
      <c r="D77" s="79"/>
      <c r="E77" s="79"/>
      <c r="F77" s="79"/>
      <c r="G77" s="79"/>
      <c r="H77" s="79"/>
      <c r="I77" s="79"/>
      <c r="J77" s="79"/>
      <c r="K77" s="79"/>
      <c r="L77" s="79"/>
    </row>
    <row r="78" spans="1:12" ht="15.75" customHeight="1" x14ac:dyDescent="0.35">
      <c r="A78" s="77">
        <v>75</v>
      </c>
      <c r="B78" s="90" t="s">
        <v>181</v>
      </c>
      <c r="C78" s="90" t="s">
        <v>182</v>
      </c>
      <c r="D78" s="79"/>
      <c r="E78" s="79"/>
      <c r="F78" s="79"/>
      <c r="G78" s="79"/>
      <c r="H78" s="79"/>
      <c r="I78" s="79"/>
      <c r="J78" s="79"/>
      <c r="K78" s="79"/>
      <c r="L78" s="79"/>
    </row>
    <row r="79" spans="1:12" ht="15.75" customHeight="1" x14ac:dyDescent="0.35">
      <c r="A79" s="82">
        <v>76</v>
      </c>
      <c r="B79" s="90" t="s">
        <v>265</v>
      </c>
      <c r="C79" s="90" t="s">
        <v>266</v>
      </c>
      <c r="D79" s="79"/>
      <c r="E79" s="79"/>
      <c r="F79" s="79">
        <v>7</v>
      </c>
      <c r="G79" s="79"/>
      <c r="H79" s="79"/>
      <c r="I79" s="79"/>
      <c r="J79" s="79"/>
      <c r="K79" s="79"/>
      <c r="L79" s="79"/>
    </row>
    <row r="80" spans="1:12" ht="15.75" customHeight="1" x14ac:dyDescent="0.35">
      <c r="A80" s="86">
        <v>77</v>
      </c>
      <c r="B80" s="80" t="s">
        <v>75</v>
      </c>
      <c r="C80" s="80" t="s">
        <v>86</v>
      </c>
      <c r="D80" s="79"/>
      <c r="E80" s="79"/>
      <c r="F80" s="79"/>
      <c r="G80" s="79"/>
      <c r="H80" s="79"/>
      <c r="I80" s="79"/>
      <c r="J80" s="79"/>
      <c r="K80" s="79"/>
      <c r="L80" s="79"/>
    </row>
    <row r="81" spans="1:12" ht="15.75" customHeight="1" x14ac:dyDescent="0.35">
      <c r="A81" s="86">
        <v>78</v>
      </c>
      <c r="B81" s="80" t="s">
        <v>114</v>
      </c>
      <c r="C81" s="80" t="s">
        <v>177</v>
      </c>
      <c r="D81" s="79">
        <v>10</v>
      </c>
      <c r="E81" s="79"/>
      <c r="F81" s="79"/>
      <c r="G81" s="79"/>
      <c r="H81" s="79"/>
      <c r="I81" s="79"/>
      <c r="J81" s="79"/>
      <c r="K81" s="79"/>
      <c r="L81" s="79"/>
    </row>
    <row r="82" spans="1:12" ht="15.75" customHeight="1" x14ac:dyDescent="0.35">
      <c r="A82" s="89">
        <v>79</v>
      </c>
      <c r="B82" s="87" t="s">
        <v>35</v>
      </c>
      <c r="C82" s="80" t="s">
        <v>58</v>
      </c>
      <c r="D82" s="79"/>
      <c r="E82" s="79"/>
      <c r="F82" s="79"/>
      <c r="G82" s="79"/>
      <c r="H82" s="79"/>
      <c r="I82" s="79"/>
      <c r="J82" s="79"/>
      <c r="K82" s="79"/>
      <c r="L82" s="79"/>
    </row>
    <row r="83" spans="1:12" ht="15.75" customHeight="1" x14ac:dyDescent="0.35">
      <c r="A83" s="77">
        <v>80</v>
      </c>
      <c r="B83" s="87" t="s">
        <v>111</v>
      </c>
      <c r="C83" s="87" t="s">
        <v>112</v>
      </c>
      <c r="D83" s="79"/>
      <c r="E83" s="79"/>
      <c r="F83" s="79"/>
      <c r="G83" s="79"/>
      <c r="H83" s="79"/>
      <c r="I83" s="79"/>
      <c r="J83" s="79"/>
      <c r="K83" s="79"/>
      <c r="L83" s="79"/>
    </row>
    <row r="84" spans="1:12" ht="15.75" customHeight="1" x14ac:dyDescent="0.35">
      <c r="A84" s="77">
        <v>81</v>
      </c>
      <c r="B84" s="87" t="s">
        <v>121</v>
      </c>
      <c r="C84" s="87" t="s">
        <v>119</v>
      </c>
      <c r="D84" s="79">
        <v>5</v>
      </c>
      <c r="E84" s="79"/>
      <c r="F84" s="79"/>
      <c r="G84" s="79">
        <v>11</v>
      </c>
      <c r="H84" s="79"/>
      <c r="I84" s="79"/>
      <c r="J84" s="79"/>
      <c r="K84" s="79"/>
      <c r="L84" s="79"/>
    </row>
    <row r="85" spans="1:12" ht="15.75" customHeight="1" x14ac:dyDescent="0.35">
      <c r="A85" s="77">
        <v>82</v>
      </c>
      <c r="B85" s="87" t="s">
        <v>118</v>
      </c>
      <c r="C85" s="87" t="s">
        <v>21</v>
      </c>
      <c r="D85" s="79"/>
      <c r="E85" s="79"/>
      <c r="F85" s="79"/>
      <c r="G85" s="79"/>
      <c r="H85" s="79"/>
      <c r="I85" s="79"/>
      <c r="J85" s="79"/>
      <c r="K85" s="79"/>
      <c r="L85" s="79"/>
    </row>
    <row r="86" spans="1:12" ht="15.75" customHeight="1" x14ac:dyDescent="0.35">
      <c r="A86" s="77">
        <v>83</v>
      </c>
      <c r="B86" s="87" t="s">
        <v>169</v>
      </c>
      <c r="C86" s="87" t="s">
        <v>145</v>
      </c>
      <c r="D86" s="79"/>
      <c r="E86" s="79"/>
      <c r="F86" s="79"/>
      <c r="G86" s="79"/>
      <c r="H86" s="79"/>
      <c r="I86" s="79"/>
      <c r="J86" s="79"/>
      <c r="K86" s="79"/>
      <c r="L86" s="79"/>
    </row>
    <row r="87" spans="1:12" ht="15.75" customHeight="1" x14ac:dyDescent="0.35">
      <c r="A87" s="77">
        <v>84</v>
      </c>
      <c r="B87" s="87" t="s">
        <v>54</v>
      </c>
      <c r="C87" s="80" t="s">
        <v>68</v>
      </c>
      <c r="D87" s="79"/>
      <c r="E87" s="79"/>
      <c r="F87" s="79"/>
      <c r="G87" s="79"/>
      <c r="H87" s="79"/>
      <c r="I87" s="79"/>
      <c r="J87" s="79"/>
      <c r="K87" s="79"/>
      <c r="L87" s="79"/>
    </row>
    <row r="88" spans="1:12" ht="15.75" customHeight="1" x14ac:dyDescent="0.35">
      <c r="A88" s="77">
        <v>85</v>
      </c>
      <c r="B88" s="80" t="s">
        <v>72</v>
      </c>
      <c r="C88" s="80" t="s">
        <v>87</v>
      </c>
      <c r="D88" s="79"/>
      <c r="E88" s="79"/>
      <c r="F88" s="79"/>
      <c r="G88" s="79"/>
      <c r="H88" s="79"/>
      <c r="I88" s="79"/>
      <c r="J88" s="79"/>
      <c r="K88" s="79"/>
      <c r="L88" s="79"/>
    </row>
    <row r="89" spans="1:12" ht="15.75" customHeight="1" x14ac:dyDescent="0.35">
      <c r="A89" s="82">
        <v>86</v>
      </c>
      <c r="B89" s="80" t="s">
        <v>98</v>
      </c>
      <c r="C89" s="80" t="s">
        <v>99</v>
      </c>
      <c r="D89" s="79"/>
      <c r="E89" s="79"/>
      <c r="F89" s="79"/>
      <c r="G89" s="79"/>
      <c r="H89" s="79"/>
      <c r="I89" s="79"/>
      <c r="J89" s="79"/>
      <c r="K89" s="79"/>
      <c r="L89" s="79"/>
    </row>
    <row r="90" spans="1:12" ht="15.75" customHeight="1" x14ac:dyDescent="0.35">
      <c r="A90" s="86">
        <v>87</v>
      </c>
      <c r="B90" s="87" t="s">
        <v>53</v>
      </c>
      <c r="C90" s="80" t="s">
        <v>57</v>
      </c>
      <c r="D90" s="79"/>
      <c r="E90" s="79"/>
      <c r="F90" s="79"/>
      <c r="G90" s="79"/>
      <c r="H90" s="79"/>
      <c r="I90" s="79"/>
      <c r="J90" s="79"/>
      <c r="K90" s="79"/>
      <c r="L90" s="79"/>
    </row>
    <row r="91" spans="1:12" ht="15.75" customHeight="1" x14ac:dyDescent="0.35">
      <c r="A91" s="86">
        <v>88</v>
      </c>
      <c r="B91" s="87" t="s">
        <v>223</v>
      </c>
      <c r="C91" s="80" t="s">
        <v>224</v>
      </c>
      <c r="D91" s="79">
        <v>8</v>
      </c>
      <c r="E91" s="79"/>
      <c r="F91" s="79">
        <v>14</v>
      </c>
      <c r="G91" s="79"/>
      <c r="H91" s="79"/>
      <c r="I91" s="79"/>
      <c r="J91" s="79"/>
      <c r="K91" s="79"/>
      <c r="L91" s="79"/>
    </row>
    <row r="92" spans="1:12" ht="15.75" customHeight="1" x14ac:dyDescent="0.35">
      <c r="A92" s="89">
        <v>89</v>
      </c>
      <c r="B92" s="87" t="s">
        <v>170</v>
      </c>
      <c r="C92" s="80" t="s">
        <v>171</v>
      </c>
      <c r="D92" s="79"/>
      <c r="E92" s="79"/>
      <c r="F92" s="79"/>
      <c r="G92" s="79"/>
      <c r="H92" s="79"/>
      <c r="I92" s="79"/>
      <c r="J92" s="79"/>
      <c r="K92" s="79"/>
      <c r="L92" s="79"/>
    </row>
    <row r="93" spans="1:12" ht="15.75" customHeight="1" x14ac:dyDescent="0.35">
      <c r="A93" s="77">
        <v>90</v>
      </c>
      <c r="B93" s="87" t="s">
        <v>137</v>
      </c>
      <c r="C93" s="80" t="s">
        <v>172</v>
      </c>
      <c r="D93" s="79"/>
      <c r="E93" s="79"/>
      <c r="F93" s="79"/>
      <c r="G93" s="79"/>
      <c r="H93" s="79">
        <v>15</v>
      </c>
      <c r="I93" s="79"/>
      <c r="J93" s="79"/>
      <c r="K93" s="79"/>
      <c r="L93" s="79"/>
    </row>
    <row r="94" spans="1:12" ht="15.75" customHeight="1" x14ac:dyDescent="0.35">
      <c r="A94" s="77">
        <v>91</v>
      </c>
      <c r="B94" s="80" t="s">
        <v>67</v>
      </c>
      <c r="C94" s="80" t="s">
        <v>68</v>
      </c>
      <c r="D94" s="79"/>
      <c r="E94" s="79"/>
      <c r="F94" s="79">
        <v>10</v>
      </c>
      <c r="G94" s="79">
        <v>9</v>
      </c>
      <c r="H94" s="79"/>
      <c r="I94" s="79"/>
      <c r="J94" s="79"/>
      <c r="K94" s="79"/>
      <c r="L94" s="79"/>
    </row>
    <row r="95" spans="1:12" ht="15.75" customHeight="1" x14ac:dyDescent="0.35">
      <c r="A95" s="77">
        <v>92</v>
      </c>
      <c r="B95" s="80" t="s">
        <v>158</v>
      </c>
      <c r="C95" s="80" t="s">
        <v>47</v>
      </c>
      <c r="D95" s="79"/>
      <c r="E95" s="79"/>
      <c r="F95" s="79"/>
      <c r="G95" s="79"/>
      <c r="H95" s="79"/>
      <c r="I95" s="79"/>
      <c r="J95" s="79"/>
      <c r="K95" s="79"/>
      <c r="L95" s="79"/>
    </row>
    <row r="96" spans="1:12" ht="15.75" customHeight="1" x14ac:dyDescent="0.35">
      <c r="A96" s="77">
        <v>93</v>
      </c>
      <c r="B96" s="80" t="s">
        <v>40</v>
      </c>
      <c r="C96" s="87" t="s">
        <v>41</v>
      </c>
      <c r="D96" s="79">
        <v>18</v>
      </c>
      <c r="E96" s="79"/>
      <c r="F96" s="79">
        <v>18</v>
      </c>
      <c r="G96" s="79"/>
      <c r="H96" s="79">
        <v>20</v>
      </c>
      <c r="I96" s="79"/>
      <c r="J96" s="79"/>
      <c r="K96" s="79"/>
      <c r="L96" s="79">
        <v>20</v>
      </c>
    </row>
    <row r="97" spans="1:12" ht="15.75" customHeight="1" x14ac:dyDescent="0.35">
      <c r="A97" s="77">
        <v>94</v>
      </c>
      <c r="B97" s="80" t="s">
        <v>183</v>
      </c>
      <c r="C97" s="87" t="s">
        <v>99</v>
      </c>
      <c r="D97" s="79"/>
      <c r="E97" s="79"/>
      <c r="F97" s="79"/>
      <c r="G97" s="79"/>
      <c r="H97" s="79"/>
      <c r="I97" s="79"/>
      <c r="J97" s="79"/>
      <c r="K97" s="79"/>
      <c r="L97" s="79"/>
    </row>
    <row r="98" spans="1:12" ht="15.75" customHeight="1" x14ac:dyDescent="0.35">
      <c r="A98" s="77">
        <v>95</v>
      </c>
      <c r="B98" s="87" t="s">
        <v>50</v>
      </c>
      <c r="C98" s="87" t="s">
        <v>51</v>
      </c>
      <c r="D98" s="79">
        <v>6</v>
      </c>
      <c r="E98" s="79"/>
      <c r="F98" s="79"/>
      <c r="G98" s="79">
        <v>14</v>
      </c>
      <c r="H98" s="79">
        <v>11</v>
      </c>
      <c r="I98" s="79"/>
      <c r="J98" s="79"/>
      <c r="K98" s="79"/>
      <c r="L98" s="79"/>
    </row>
    <row r="99" spans="1:12" ht="15.75" customHeight="1" x14ac:dyDescent="0.35">
      <c r="A99" s="82">
        <v>96</v>
      </c>
      <c r="B99" s="87" t="s">
        <v>34</v>
      </c>
      <c r="C99" s="87" t="s">
        <v>59</v>
      </c>
      <c r="D99" s="79">
        <v>19</v>
      </c>
      <c r="E99" s="79"/>
      <c r="F99" s="79"/>
      <c r="G99" s="79"/>
      <c r="H99" s="79"/>
      <c r="I99" s="79">
        <v>20</v>
      </c>
      <c r="J99" s="79"/>
      <c r="K99" s="79"/>
      <c r="L99" s="79"/>
    </row>
    <row r="100" spans="1:12" ht="15.75" customHeight="1" x14ac:dyDescent="0.35">
      <c r="A100" s="82">
        <v>97</v>
      </c>
      <c r="B100" s="80" t="s">
        <v>63</v>
      </c>
      <c r="C100" s="80" t="s">
        <v>64</v>
      </c>
      <c r="D100" s="79"/>
      <c r="E100" s="79"/>
      <c r="F100" s="79"/>
      <c r="G100" s="79"/>
      <c r="H100" s="79"/>
      <c r="I100" s="79"/>
      <c r="J100" s="79"/>
      <c r="K100" s="79"/>
      <c r="L100" s="79"/>
    </row>
    <row r="101" spans="1:12" ht="15.75" customHeight="1" x14ac:dyDescent="0.35">
      <c r="A101" s="82">
        <v>98</v>
      </c>
      <c r="B101" s="90" t="s">
        <v>65</v>
      </c>
      <c r="C101" s="90" t="s">
        <v>60</v>
      </c>
      <c r="D101" s="79"/>
      <c r="E101" s="79"/>
      <c r="F101" s="79"/>
      <c r="G101" s="79"/>
      <c r="H101" s="79"/>
      <c r="I101" s="79">
        <v>18</v>
      </c>
      <c r="J101" s="79"/>
      <c r="K101" s="79"/>
      <c r="L101" s="79"/>
    </row>
    <row r="102" spans="1:12" ht="15.75" customHeight="1" x14ac:dyDescent="0.35">
      <c r="A102" s="82">
        <v>99</v>
      </c>
      <c r="B102" s="90" t="s">
        <v>115</v>
      </c>
      <c r="C102" s="90" t="s">
        <v>116</v>
      </c>
      <c r="D102" s="79">
        <v>13</v>
      </c>
      <c r="E102" s="79">
        <v>19</v>
      </c>
      <c r="F102" s="79">
        <v>16</v>
      </c>
      <c r="G102" s="79">
        <v>20</v>
      </c>
      <c r="H102" s="79"/>
      <c r="I102" s="79"/>
      <c r="J102" s="79"/>
      <c r="K102" s="79"/>
      <c r="L102" s="79">
        <v>17</v>
      </c>
    </row>
    <row r="103" spans="1:12" ht="15.75" customHeight="1" x14ac:dyDescent="0.35">
      <c r="A103" s="82">
        <v>100</v>
      </c>
      <c r="B103" s="90" t="s">
        <v>179</v>
      </c>
      <c r="C103" s="90" t="s">
        <v>180</v>
      </c>
      <c r="D103" s="79"/>
      <c r="E103" s="79"/>
      <c r="F103" s="79"/>
      <c r="G103" s="79"/>
      <c r="H103" s="79"/>
      <c r="I103" s="79"/>
      <c r="J103" s="79"/>
      <c r="K103" s="79"/>
      <c r="L103" s="79"/>
    </row>
    <row r="104" spans="1:12" ht="15.75" customHeight="1" x14ac:dyDescent="0.35">
      <c r="A104" s="82">
        <v>101</v>
      </c>
      <c r="B104" s="90" t="s">
        <v>216</v>
      </c>
      <c r="C104" s="90" t="s">
        <v>136</v>
      </c>
      <c r="D104" s="79"/>
      <c r="E104" s="79"/>
      <c r="F104" s="79"/>
      <c r="G104" s="79"/>
      <c r="H104" s="79"/>
      <c r="I104" s="79"/>
      <c r="J104" s="79"/>
      <c r="K104" s="79"/>
      <c r="L104" s="79"/>
    </row>
    <row r="105" spans="1:12" ht="15.75" customHeight="1" x14ac:dyDescent="0.35">
      <c r="A105" s="77"/>
      <c r="B105" s="100"/>
      <c r="C105" s="100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15.75" customHeight="1" x14ac:dyDescent="0.35">
      <c r="D106" s="101">
        <f t="shared" ref="D106:L106" si="0">COUNTA(D4:D105)</f>
        <v>26</v>
      </c>
      <c r="E106" s="101">
        <f t="shared" si="0"/>
        <v>7</v>
      </c>
      <c r="F106" s="101">
        <f t="shared" si="0"/>
        <v>14</v>
      </c>
      <c r="G106" s="101">
        <f t="shared" si="0"/>
        <v>13</v>
      </c>
      <c r="H106" s="101">
        <f t="shared" si="0"/>
        <v>12</v>
      </c>
      <c r="I106" s="101">
        <f t="shared" si="0"/>
        <v>8</v>
      </c>
      <c r="J106" s="101">
        <f t="shared" si="0"/>
        <v>0</v>
      </c>
      <c r="K106" s="101">
        <f t="shared" si="0"/>
        <v>0</v>
      </c>
      <c r="L106" s="101">
        <f t="shared" si="0"/>
        <v>9</v>
      </c>
    </row>
    <row r="107" spans="1:12" ht="15.75" customHeight="1" x14ac:dyDescent="0.35"/>
    <row r="108" spans="1:12" ht="15.75" customHeight="1" x14ac:dyDescent="0.35"/>
    <row r="109" spans="1:12" ht="15.75" customHeight="1" x14ac:dyDescent="0.35"/>
    <row r="110" spans="1:12" ht="15.75" customHeight="1" x14ac:dyDescent="0.35"/>
    <row r="111" spans="1:12" ht="15.75" customHeight="1" x14ac:dyDescent="0.35"/>
    <row r="112" spans="1: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  <row r="1012" ht="15.75" customHeight="1" x14ac:dyDescent="0.35"/>
    <row r="1013" ht="15.75" customHeight="1" x14ac:dyDescent="0.35"/>
    <row r="1014" ht="15.75" customHeight="1" x14ac:dyDescent="0.35"/>
    <row r="1015" ht="15.75" customHeight="1" x14ac:dyDescent="0.35"/>
    <row r="1016" ht="15.75" customHeight="1" x14ac:dyDescent="0.35"/>
    <row r="1017" ht="15.75" customHeight="1" x14ac:dyDescent="0.35"/>
    <row r="1018" ht="15.75" customHeight="1" x14ac:dyDescent="0.35"/>
    <row r="1019" ht="15.75" customHeight="1" x14ac:dyDescent="0.35"/>
    <row r="1020" ht="15.75" customHeight="1" x14ac:dyDescent="0.35"/>
    <row r="1021" ht="15.75" customHeight="1" x14ac:dyDescent="0.35"/>
    <row r="1022" ht="15.75" customHeight="1" x14ac:dyDescent="0.35"/>
    <row r="1023" ht="15.75" customHeight="1" x14ac:dyDescent="0.35"/>
    <row r="1024" ht="15.75" customHeight="1" x14ac:dyDescent="0.35"/>
    <row r="1025" ht="15.75" customHeight="1" x14ac:dyDescent="0.35"/>
    <row r="1026" ht="15.75" customHeight="1" x14ac:dyDescent="0.35"/>
    <row r="1027" ht="15.75" customHeight="1" x14ac:dyDescent="0.35"/>
    <row r="1028" ht="15.75" customHeight="1" x14ac:dyDescent="0.35"/>
    <row r="1029" ht="15.75" customHeight="1" x14ac:dyDescent="0.35"/>
    <row r="1030" ht="15.75" customHeight="1" x14ac:dyDescent="0.35"/>
    <row r="1031" ht="15.75" customHeight="1" x14ac:dyDescent="0.35"/>
    <row r="1032" ht="15.75" customHeight="1" x14ac:dyDescent="0.35"/>
    <row r="1033" ht="15.75" customHeight="1" x14ac:dyDescent="0.35"/>
    <row r="1034" ht="15.75" customHeight="1" x14ac:dyDescent="0.35"/>
    <row r="1035" ht="15.75" customHeight="1" x14ac:dyDescent="0.35"/>
    <row r="1036" ht="15.75" customHeight="1" x14ac:dyDescent="0.35"/>
    <row r="1037" ht="15.75" customHeight="1" x14ac:dyDescent="0.35"/>
    <row r="1038" ht="15.75" customHeight="1" x14ac:dyDescent="0.35"/>
    <row r="1039" ht="15.75" customHeight="1" x14ac:dyDescent="0.35"/>
    <row r="1040" ht="15.75" customHeight="1" x14ac:dyDescent="0.35"/>
    <row r="1041" ht="15.75" customHeight="1" x14ac:dyDescent="0.35"/>
    <row r="1042" ht="15.75" customHeight="1" x14ac:dyDescent="0.35"/>
    <row r="1043" ht="15.75" customHeight="1" x14ac:dyDescent="0.35"/>
    <row r="1044" ht="15.75" customHeight="1" x14ac:dyDescent="0.35"/>
    <row r="1045" ht="15.75" customHeight="1" x14ac:dyDescent="0.35"/>
    <row r="1046" ht="15.75" customHeight="1" x14ac:dyDescent="0.35"/>
  </sheetData>
  <sortState xmlns:xlrd2="http://schemas.microsoft.com/office/spreadsheetml/2017/richdata2" ref="B4:C102">
    <sortCondition ref="B4:B10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96"/>
  <sheetViews>
    <sheetView workbookViewId="0"/>
  </sheetViews>
  <sheetFormatPr defaultColWidth="14.36328125" defaultRowHeight="14.5" x14ac:dyDescent="0.35"/>
  <cols>
    <col min="1" max="1" width="9.1796875" style="63" customWidth="1"/>
    <col min="2" max="4" width="18.54296875" style="67" customWidth="1"/>
    <col min="5" max="5" width="8.36328125" style="63" customWidth="1"/>
    <col min="6" max="6" width="8.81640625" style="63" customWidth="1"/>
    <col min="7" max="7" width="8.54296875" style="68" customWidth="1"/>
    <col min="8" max="8" width="7" style="63" customWidth="1"/>
    <col min="9" max="9" width="3.36328125" style="63" customWidth="1"/>
    <col min="10" max="16384" width="14.36328125" style="63"/>
  </cols>
  <sheetData>
    <row r="1" spans="1:11" x14ac:dyDescent="0.35">
      <c r="A1" s="62" t="s">
        <v>202</v>
      </c>
      <c r="B1" s="1"/>
      <c r="C1" s="1"/>
      <c r="D1" s="1"/>
      <c r="E1" s="2"/>
      <c r="F1" s="2"/>
      <c r="G1" s="3"/>
      <c r="H1" s="2"/>
      <c r="I1" s="2"/>
      <c r="J1" s="2"/>
    </row>
    <row r="2" spans="1:11" x14ac:dyDescent="0.35">
      <c r="A2" s="2"/>
      <c r="B2" s="1"/>
      <c r="C2" s="1"/>
      <c r="D2" s="1"/>
      <c r="E2" s="2"/>
      <c r="F2" s="2"/>
      <c r="G2" s="3"/>
      <c r="H2" s="2"/>
      <c r="I2" s="2"/>
      <c r="J2" s="2"/>
    </row>
    <row r="3" spans="1:11" ht="29" x14ac:dyDescent="0.35">
      <c r="A3" s="10" t="s">
        <v>17</v>
      </c>
      <c r="B3" s="4" t="s">
        <v>1</v>
      </c>
      <c r="C3" s="4" t="s">
        <v>2</v>
      </c>
      <c r="D3" s="4" t="s">
        <v>12</v>
      </c>
      <c r="E3" s="10" t="s">
        <v>18</v>
      </c>
      <c r="F3" s="11" t="s">
        <v>19</v>
      </c>
      <c r="G3" s="12" t="s">
        <v>23</v>
      </c>
      <c r="H3" s="10" t="s">
        <v>20</v>
      </c>
      <c r="I3" s="5"/>
      <c r="J3" s="2"/>
      <c r="K3" s="64"/>
    </row>
    <row r="4" spans="1:11" x14ac:dyDescent="0.35">
      <c r="A4" s="17">
        <v>1</v>
      </c>
      <c r="B4" s="6" t="s">
        <v>100</v>
      </c>
      <c r="C4" s="6" t="s">
        <v>103</v>
      </c>
      <c r="D4" s="6" t="s">
        <v>234</v>
      </c>
      <c r="E4" s="13">
        <v>17</v>
      </c>
      <c r="F4" s="14">
        <v>1</v>
      </c>
      <c r="G4" s="15">
        <v>1.4525462962962962E-2</v>
      </c>
      <c r="H4" s="16">
        <v>20</v>
      </c>
      <c r="I4" s="8"/>
      <c r="J4" s="65"/>
      <c r="K4" s="66"/>
    </row>
    <row r="5" spans="1:11" x14ac:dyDescent="0.35">
      <c r="A5" s="17">
        <v>2</v>
      </c>
      <c r="B5" s="6" t="s">
        <v>34</v>
      </c>
      <c r="C5" s="6" t="s">
        <v>59</v>
      </c>
      <c r="D5" s="6"/>
      <c r="E5" s="13">
        <v>2</v>
      </c>
      <c r="F5" s="14">
        <v>2</v>
      </c>
      <c r="G5" s="15">
        <v>1.2349537037037037E-2</v>
      </c>
      <c r="H5" s="17">
        <v>19</v>
      </c>
      <c r="I5" s="8"/>
      <c r="J5" s="65"/>
      <c r="K5" s="66"/>
    </row>
    <row r="6" spans="1:11" x14ac:dyDescent="0.35">
      <c r="A6" s="17">
        <v>3</v>
      </c>
      <c r="B6" s="6" t="s">
        <v>40</v>
      </c>
      <c r="C6" s="6" t="s">
        <v>41</v>
      </c>
      <c r="D6" s="6" t="s">
        <v>248</v>
      </c>
      <c r="E6" s="13">
        <v>4</v>
      </c>
      <c r="F6" s="14">
        <v>4</v>
      </c>
      <c r="G6" s="15">
        <v>1.2777777777777779E-2</v>
      </c>
      <c r="H6" s="17">
        <v>18</v>
      </c>
      <c r="I6" s="8" t="s">
        <v>257</v>
      </c>
      <c r="J6" s="65"/>
      <c r="K6" s="66"/>
    </row>
    <row r="7" spans="1:11" ht="29" x14ac:dyDescent="0.35">
      <c r="A7" s="17">
        <v>4</v>
      </c>
      <c r="B7" s="6" t="s">
        <v>39</v>
      </c>
      <c r="C7" s="6" t="s">
        <v>247</v>
      </c>
      <c r="D7" s="6" t="s">
        <v>248</v>
      </c>
      <c r="E7" s="13">
        <v>6</v>
      </c>
      <c r="F7" s="14">
        <v>6</v>
      </c>
      <c r="G7" s="15">
        <v>1.3020833333333334E-2</v>
      </c>
      <c r="H7" s="16">
        <v>17</v>
      </c>
      <c r="I7" s="8" t="s">
        <v>257</v>
      </c>
      <c r="J7" s="65"/>
      <c r="K7" s="66"/>
    </row>
    <row r="8" spans="1:11" x14ac:dyDescent="0.35">
      <c r="A8" s="17" t="s">
        <v>279</v>
      </c>
      <c r="B8" s="6" t="s">
        <v>242</v>
      </c>
      <c r="C8" s="6" t="s">
        <v>184</v>
      </c>
      <c r="D8" s="6"/>
      <c r="E8" s="13">
        <v>59</v>
      </c>
      <c r="F8" s="14">
        <v>7</v>
      </c>
      <c r="G8" s="15">
        <v>1.6527777777777777E-2</v>
      </c>
      <c r="H8" s="17">
        <v>16</v>
      </c>
      <c r="I8" s="8"/>
      <c r="J8" s="65"/>
      <c r="K8" s="66"/>
    </row>
    <row r="9" spans="1:11" x14ac:dyDescent="0.35">
      <c r="A9" s="17" t="s">
        <v>279</v>
      </c>
      <c r="B9" s="6" t="s">
        <v>178</v>
      </c>
      <c r="C9" s="6" t="s">
        <v>47</v>
      </c>
      <c r="D9" s="6" t="s">
        <v>244</v>
      </c>
      <c r="E9" s="13">
        <v>7</v>
      </c>
      <c r="F9" s="14">
        <v>7</v>
      </c>
      <c r="G9" s="15">
        <v>1.3101851851851852E-2</v>
      </c>
      <c r="H9" s="17">
        <v>16</v>
      </c>
      <c r="I9" s="8"/>
      <c r="J9" s="65"/>
      <c r="K9" s="66"/>
    </row>
    <row r="10" spans="1:11" x14ac:dyDescent="0.35">
      <c r="A10" s="17">
        <v>7</v>
      </c>
      <c r="B10" s="6" t="s">
        <v>225</v>
      </c>
      <c r="C10" s="6" t="s">
        <v>226</v>
      </c>
      <c r="D10" s="6" t="s">
        <v>243</v>
      </c>
      <c r="E10" s="13">
        <v>63</v>
      </c>
      <c r="F10" s="14">
        <v>8</v>
      </c>
      <c r="G10" s="15">
        <v>1.6585648148148148E-2</v>
      </c>
      <c r="H10" s="16">
        <v>14</v>
      </c>
      <c r="I10" s="8"/>
      <c r="J10" s="65"/>
      <c r="K10" s="66"/>
    </row>
    <row r="11" spans="1:11" x14ac:dyDescent="0.35">
      <c r="A11" s="17">
        <v>8</v>
      </c>
      <c r="B11" s="6" t="s">
        <v>115</v>
      </c>
      <c r="C11" s="6" t="s">
        <v>116</v>
      </c>
      <c r="D11" s="6"/>
      <c r="E11" s="13">
        <v>9</v>
      </c>
      <c r="F11" s="14">
        <v>9</v>
      </c>
      <c r="G11" s="15">
        <v>1.3344907407407408E-2</v>
      </c>
      <c r="H11" s="17">
        <v>13</v>
      </c>
      <c r="I11" s="8" t="s">
        <v>257</v>
      </c>
      <c r="J11" s="65"/>
      <c r="K11" s="66"/>
    </row>
    <row r="12" spans="1:11" ht="29" x14ac:dyDescent="0.35">
      <c r="A12" s="17" t="s">
        <v>280</v>
      </c>
      <c r="B12" s="6" t="s">
        <v>104</v>
      </c>
      <c r="C12" s="6" t="s">
        <v>105</v>
      </c>
      <c r="D12" s="6" t="s">
        <v>235</v>
      </c>
      <c r="E12" s="13">
        <v>66</v>
      </c>
      <c r="F12" s="14">
        <v>10</v>
      </c>
      <c r="G12" s="15">
        <v>1.6736111111111111E-2</v>
      </c>
      <c r="H12" s="17">
        <v>12</v>
      </c>
      <c r="I12" s="8"/>
      <c r="J12" s="65"/>
      <c r="K12" s="66"/>
    </row>
    <row r="13" spans="1:11" ht="29" x14ac:dyDescent="0.35">
      <c r="A13" s="17" t="s">
        <v>280</v>
      </c>
      <c r="B13" s="6" t="s">
        <v>214</v>
      </c>
      <c r="C13" s="6" t="s">
        <v>240</v>
      </c>
      <c r="D13" s="6" t="s">
        <v>236</v>
      </c>
      <c r="E13" s="13">
        <v>10</v>
      </c>
      <c r="F13" s="14">
        <v>10</v>
      </c>
      <c r="G13" s="15">
        <v>1.3506944444444445E-2</v>
      </c>
      <c r="H13" s="16">
        <v>12</v>
      </c>
      <c r="I13" s="8"/>
      <c r="J13" s="65"/>
      <c r="K13" s="66"/>
    </row>
    <row r="14" spans="1:11" ht="29" x14ac:dyDescent="0.35">
      <c r="A14" s="17">
        <v>11</v>
      </c>
      <c r="B14" s="6" t="s">
        <v>114</v>
      </c>
      <c r="C14" s="6" t="s">
        <v>177</v>
      </c>
      <c r="D14" s="6" t="s">
        <v>259</v>
      </c>
      <c r="E14" s="13">
        <v>13</v>
      </c>
      <c r="F14" s="14">
        <v>13</v>
      </c>
      <c r="G14" s="15">
        <v>1.3946759259259259E-2</v>
      </c>
      <c r="H14" s="17">
        <v>10</v>
      </c>
      <c r="I14" s="8"/>
      <c r="J14" s="65"/>
      <c r="K14" s="66"/>
    </row>
    <row r="15" spans="1:11" ht="29" x14ac:dyDescent="0.35">
      <c r="A15" s="17">
        <v>12</v>
      </c>
      <c r="B15" s="6" t="s">
        <v>36</v>
      </c>
      <c r="C15" s="6" t="s">
        <v>190</v>
      </c>
      <c r="D15" s="6" t="s">
        <v>237</v>
      </c>
      <c r="E15" s="13">
        <v>21</v>
      </c>
      <c r="F15" s="14">
        <v>19</v>
      </c>
      <c r="G15" s="15">
        <v>1.5057870370370371E-2</v>
      </c>
      <c r="H15" s="17">
        <v>9</v>
      </c>
      <c r="I15" s="8"/>
      <c r="J15" s="65"/>
      <c r="K15" s="66"/>
    </row>
    <row r="16" spans="1:11" x14ac:dyDescent="0.35">
      <c r="A16" s="17">
        <v>13</v>
      </c>
      <c r="B16" s="6" t="s">
        <v>223</v>
      </c>
      <c r="C16" s="6" t="s">
        <v>224</v>
      </c>
      <c r="D16" s="6" t="s">
        <v>243</v>
      </c>
      <c r="E16" s="13">
        <v>107</v>
      </c>
      <c r="F16" s="14">
        <v>20</v>
      </c>
      <c r="G16" s="15">
        <v>1.7824074074074076E-2</v>
      </c>
      <c r="H16" s="16">
        <v>8</v>
      </c>
      <c r="I16" s="8"/>
      <c r="J16" s="65"/>
      <c r="K16" s="66"/>
    </row>
    <row r="17" spans="1:11" ht="29" x14ac:dyDescent="0.35">
      <c r="A17" s="17">
        <v>14</v>
      </c>
      <c r="B17" s="6" t="s">
        <v>77</v>
      </c>
      <c r="C17" s="6" t="s">
        <v>83</v>
      </c>
      <c r="D17" s="6" t="s">
        <v>235</v>
      </c>
      <c r="E17" s="13">
        <v>120</v>
      </c>
      <c r="F17" s="14">
        <v>25</v>
      </c>
      <c r="G17" s="15">
        <v>1.8171296296296297E-2</v>
      </c>
      <c r="H17" s="17">
        <v>7</v>
      </c>
      <c r="I17" s="8" t="s">
        <v>257</v>
      </c>
      <c r="J17" s="65"/>
      <c r="K17" s="66"/>
    </row>
    <row r="18" spans="1:11" x14ac:dyDescent="0.35">
      <c r="A18" s="17">
        <v>15</v>
      </c>
      <c r="B18" s="6" t="s">
        <v>50</v>
      </c>
      <c r="C18" s="6" t="s">
        <v>51</v>
      </c>
      <c r="D18" s="6" t="s">
        <v>245</v>
      </c>
      <c r="E18" s="13">
        <v>42</v>
      </c>
      <c r="F18" s="14">
        <v>36</v>
      </c>
      <c r="G18" s="15">
        <v>1.607638888888889E-2</v>
      </c>
      <c r="H18" s="17">
        <v>6</v>
      </c>
      <c r="I18" s="8"/>
      <c r="J18" s="65"/>
      <c r="K18" s="65"/>
    </row>
    <row r="19" spans="1:11" x14ac:dyDescent="0.35">
      <c r="A19" s="17">
        <v>16</v>
      </c>
      <c r="B19" s="6" t="s">
        <v>121</v>
      </c>
      <c r="C19" s="6" t="s">
        <v>177</v>
      </c>
      <c r="D19" s="6"/>
      <c r="E19" s="13">
        <v>47</v>
      </c>
      <c r="F19" s="14">
        <v>40</v>
      </c>
      <c r="G19" s="15">
        <v>1.6261574074074074E-2</v>
      </c>
      <c r="H19" s="16">
        <v>5</v>
      </c>
      <c r="I19" s="8"/>
      <c r="J19" s="65"/>
      <c r="K19" s="66"/>
    </row>
    <row r="20" spans="1:11" ht="29" x14ac:dyDescent="0.35">
      <c r="A20" s="17">
        <v>17</v>
      </c>
      <c r="B20" s="6" t="s">
        <v>42</v>
      </c>
      <c r="C20" s="6" t="s">
        <v>185</v>
      </c>
      <c r="D20" s="6"/>
      <c r="E20" s="13">
        <v>49</v>
      </c>
      <c r="F20" s="14">
        <v>42</v>
      </c>
      <c r="G20" s="15">
        <v>1.6319444444444445E-2</v>
      </c>
      <c r="H20" s="17">
        <v>4</v>
      </c>
      <c r="I20" s="8"/>
      <c r="J20" s="65"/>
      <c r="K20" s="66"/>
    </row>
    <row r="21" spans="1:11" x14ac:dyDescent="0.35">
      <c r="A21" s="17">
        <v>18</v>
      </c>
      <c r="B21" s="6" t="s">
        <v>10</v>
      </c>
      <c r="C21" s="6" t="s">
        <v>11</v>
      </c>
      <c r="D21" s="6" t="s">
        <v>249</v>
      </c>
      <c r="E21" s="13">
        <v>163</v>
      </c>
      <c r="F21" s="14">
        <v>46</v>
      </c>
      <c r="G21" s="15">
        <v>1.9594907407407408E-2</v>
      </c>
      <c r="H21" s="17">
        <v>3</v>
      </c>
      <c r="I21" s="8"/>
      <c r="J21" s="65"/>
      <c r="K21" s="66"/>
    </row>
    <row r="22" spans="1:11" x14ac:dyDescent="0.35">
      <c r="A22" s="17">
        <v>19</v>
      </c>
      <c r="B22" s="6" t="s">
        <v>106</v>
      </c>
      <c r="C22" s="6" t="s">
        <v>55</v>
      </c>
      <c r="D22" s="6"/>
      <c r="E22" s="13">
        <v>164</v>
      </c>
      <c r="F22" s="14">
        <v>47</v>
      </c>
      <c r="G22" s="15">
        <v>1.9594907407407408E-2</v>
      </c>
      <c r="H22" s="16">
        <v>2</v>
      </c>
      <c r="I22" s="8"/>
      <c r="J22" s="65"/>
      <c r="K22" s="66"/>
    </row>
    <row r="23" spans="1:11" x14ac:dyDescent="0.35">
      <c r="A23" s="17">
        <v>20</v>
      </c>
      <c r="B23" s="6" t="s">
        <v>161</v>
      </c>
      <c r="C23" s="6" t="s">
        <v>68</v>
      </c>
      <c r="D23" s="6" t="s">
        <v>246</v>
      </c>
      <c r="E23" s="13">
        <v>179</v>
      </c>
      <c r="F23" s="14">
        <v>55</v>
      </c>
      <c r="G23" s="15">
        <v>1.9942129629629629E-2</v>
      </c>
      <c r="H23" s="17">
        <v>1</v>
      </c>
      <c r="I23" s="8"/>
      <c r="J23" s="65"/>
      <c r="K23" s="66"/>
    </row>
    <row r="24" spans="1:11" x14ac:dyDescent="0.35">
      <c r="A24" s="17">
        <v>21</v>
      </c>
      <c r="B24" s="6" t="s">
        <v>157</v>
      </c>
      <c r="C24" s="6" t="s">
        <v>51</v>
      </c>
      <c r="D24" s="6" t="s">
        <v>245</v>
      </c>
      <c r="E24" s="13">
        <v>69</v>
      </c>
      <c r="F24" s="14">
        <v>58</v>
      </c>
      <c r="G24" s="15">
        <v>1.6770833333333332E-2</v>
      </c>
      <c r="H24" s="17">
        <v>1</v>
      </c>
      <c r="I24" s="8"/>
      <c r="J24" s="65"/>
      <c r="K24" s="66"/>
    </row>
    <row r="25" spans="1:11" x14ac:dyDescent="0.35">
      <c r="A25" s="17">
        <v>22</v>
      </c>
      <c r="B25" s="6" t="s">
        <v>250</v>
      </c>
      <c r="C25" s="6" t="s">
        <v>251</v>
      </c>
      <c r="D25" s="6" t="s">
        <v>236</v>
      </c>
      <c r="E25" s="13">
        <v>73</v>
      </c>
      <c r="F25" s="14">
        <v>61</v>
      </c>
      <c r="G25" s="15">
        <v>1.6909722222222222E-2</v>
      </c>
      <c r="H25" s="17">
        <v>1</v>
      </c>
      <c r="I25" s="8"/>
      <c r="J25" s="65"/>
      <c r="K25" s="66"/>
    </row>
    <row r="26" spans="1:11" ht="29" x14ac:dyDescent="0.35">
      <c r="A26" s="17">
        <v>23</v>
      </c>
      <c r="B26" s="6" t="s">
        <v>238</v>
      </c>
      <c r="C26" s="6" t="s">
        <v>239</v>
      </c>
      <c r="D26" s="6"/>
      <c r="E26" s="13">
        <v>75</v>
      </c>
      <c r="F26" s="14">
        <v>63</v>
      </c>
      <c r="G26" s="15">
        <v>1.6967592592592593E-2</v>
      </c>
      <c r="H26" s="17">
        <v>1</v>
      </c>
      <c r="I26" s="8"/>
      <c r="J26" s="65"/>
      <c r="K26" s="66"/>
    </row>
    <row r="27" spans="1:11" ht="29" x14ac:dyDescent="0.35">
      <c r="A27" s="17">
        <v>24</v>
      </c>
      <c r="B27" s="6" t="s">
        <v>37</v>
      </c>
      <c r="C27" s="6" t="s">
        <v>38</v>
      </c>
      <c r="D27" s="6" t="s">
        <v>237</v>
      </c>
      <c r="E27" s="13">
        <v>97</v>
      </c>
      <c r="F27" s="14">
        <v>78</v>
      </c>
      <c r="G27" s="15">
        <v>1.7604166666666667E-2</v>
      </c>
      <c r="H27" s="17">
        <v>1</v>
      </c>
      <c r="I27" s="8"/>
      <c r="J27" s="65"/>
      <c r="K27" s="66"/>
    </row>
    <row r="28" spans="1:11" x14ac:dyDescent="0.35">
      <c r="A28" s="17">
        <v>25</v>
      </c>
      <c r="B28" s="6" t="s">
        <v>9</v>
      </c>
      <c r="C28" s="6" t="s">
        <v>184</v>
      </c>
      <c r="D28" s="6" t="s">
        <v>241</v>
      </c>
      <c r="E28" s="13">
        <v>98</v>
      </c>
      <c r="F28" s="14">
        <v>79</v>
      </c>
      <c r="G28" s="15">
        <v>1.7615740740740741E-2</v>
      </c>
      <c r="H28" s="17">
        <v>1</v>
      </c>
      <c r="I28" s="8"/>
      <c r="J28" s="65"/>
      <c r="K28" s="66"/>
    </row>
    <row r="29" spans="1:11" x14ac:dyDescent="0.35">
      <c r="A29" s="17">
        <v>26</v>
      </c>
      <c r="B29" s="6" t="s">
        <v>48</v>
      </c>
      <c r="C29" s="6" t="s">
        <v>49</v>
      </c>
      <c r="D29" s="6"/>
      <c r="E29" s="13">
        <v>335</v>
      </c>
      <c r="F29" s="14">
        <v>139</v>
      </c>
      <c r="G29" s="15">
        <v>2.7037037037037037E-2</v>
      </c>
      <c r="H29" s="17">
        <v>1</v>
      </c>
      <c r="I29" s="8"/>
      <c r="J29" s="65"/>
      <c r="K29" s="66"/>
    </row>
    <row r="30" spans="1:11" x14ac:dyDescent="0.35">
      <c r="A30" s="2"/>
      <c r="B30" s="1"/>
      <c r="C30" s="1"/>
      <c r="D30" s="1"/>
      <c r="E30" s="2"/>
      <c r="F30" s="2"/>
      <c r="G30" s="3"/>
      <c r="H30" s="2"/>
      <c r="I30" s="7"/>
      <c r="J30" s="2"/>
    </row>
    <row r="31" spans="1:11" x14ac:dyDescent="0.35">
      <c r="A31" s="2" t="s">
        <v>138</v>
      </c>
      <c r="B31" s="1"/>
      <c r="C31" s="1"/>
      <c r="D31" s="1"/>
      <c r="E31" s="2"/>
      <c r="F31" s="2"/>
      <c r="G31" s="3"/>
      <c r="H31" s="2"/>
      <c r="I31" s="7"/>
      <c r="J31" s="2"/>
    </row>
    <row r="32" spans="1:11" x14ac:dyDescent="0.35">
      <c r="A32" s="9"/>
      <c r="B32" s="6" t="s">
        <v>254</v>
      </c>
      <c r="C32" s="6" t="s">
        <v>258</v>
      </c>
      <c r="D32" s="6"/>
      <c r="E32" s="18">
        <v>50</v>
      </c>
      <c r="F32" s="18">
        <v>43</v>
      </c>
      <c r="G32" s="19">
        <v>1.6331018518518519E-2</v>
      </c>
      <c r="H32" s="2"/>
      <c r="I32" s="7"/>
      <c r="J32" s="2"/>
    </row>
    <row r="33" spans="1:10" x14ac:dyDescent="0.35">
      <c r="A33" s="2"/>
      <c r="B33" s="1"/>
      <c r="C33" s="1"/>
      <c r="D33" s="1"/>
      <c r="E33" s="2"/>
      <c r="F33" s="2"/>
      <c r="G33" s="3"/>
      <c r="H33" s="2"/>
      <c r="I33" s="7"/>
      <c r="J33" s="2"/>
    </row>
    <row r="34" spans="1:10" x14ac:dyDescent="0.35">
      <c r="A34" s="2" t="s">
        <v>255</v>
      </c>
      <c r="B34" s="1"/>
      <c r="C34" s="1"/>
      <c r="D34" s="1"/>
      <c r="E34" s="2"/>
      <c r="F34" s="2"/>
      <c r="G34" s="3"/>
      <c r="H34" s="2"/>
      <c r="I34" s="7"/>
      <c r="J34" s="2"/>
    </row>
    <row r="35" spans="1:10" x14ac:dyDescent="0.35">
      <c r="A35" s="2"/>
      <c r="B35" s="1"/>
      <c r="C35" s="1"/>
      <c r="D35" s="1"/>
      <c r="E35" s="2"/>
      <c r="F35" s="2"/>
      <c r="G35" s="3"/>
      <c r="H35" s="2"/>
      <c r="I35" s="7"/>
      <c r="J35" s="2"/>
    </row>
    <row r="36" spans="1:10" x14ac:dyDescent="0.35">
      <c r="A36" s="2" t="s">
        <v>256</v>
      </c>
      <c r="B36" s="1"/>
      <c r="C36" s="1"/>
      <c r="D36" s="1"/>
      <c r="E36" s="2"/>
      <c r="F36" s="2"/>
      <c r="G36" s="3"/>
      <c r="H36" s="2"/>
      <c r="I36" s="7"/>
      <c r="J36" s="2"/>
    </row>
    <row r="37" spans="1:10" x14ac:dyDescent="0.35">
      <c r="A37" s="2"/>
      <c r="B37" s="1"/>
      <c r="C37" s="1"/>
      <c r="D37" s="1"/>
      <c r="E37" s="2"/>
      <c r="F37" s="2"/>
      <c r="G37" s="3"/>
      <c r="H37" s="2"/>
      <c r="I37" s="2"/>
      <c r="J37" s="2"/>
    </row>
    <row r="38" spans="1:10" x14ac:dyDescent="0.35">
      <c r="A38" s="2"/>
      <c r="B38" s="1"/>
      <c r="C38" s="1"/>
      <c r="D38" s="1"/>
      <c r="E38" s="2"/>
      <c r="F38" s="2"/>
      <c r="G38" s="3"/>
      <c r="H38" s="2"/>
      <c r="I38" s="2"/>
      <c r="J38" s="2"/>
    </row>
    <row r="39" spans="1:10" x14ac:dyDescent="0.35">
      <c r="A39" s="2"/>
      <c r="B39" s="1"/>
      <c r="C39" s="1"/>
      <c r="D39" s="1"/>
      <c r="E39" s="2"/>
      <c r="F39" s="2"/>
      <c r="G39" s="3"/>
      <c r="H39" s="2"/>
      <c r="I39" s="2"/>
      <c r="J39" s="2"/>
    </row>
    <row r="40" spans="1:10" x14ac:dyDescent="0.35">
      <c r="A40" s="2"/>
      <c r="B40" s="1"/>
      <c r="C40" s="1"/>
      <c r="D40" s="1"/>
      <c r="E40" s="2"/>
      <c r="F40" s="2"/>
      <c r="G40" s="3"/>
      <c r="H40" s="2"/>
      <c r="I40" s="2"/>
      <c r="J40" s="2"/>
    </row>
    <row r="41" spans="1:10" x14ac:dyDescent="0.35">
      <c r="A41" s="2"/>
      <c r="B41" s="1"/>
      <c r="C41" s="1"/>
      <c r="D41" s="1"/>
      <c r="E41" s="2"/>
      <c r="F41" s="2"/>
      <c r="G41" s="3"/>
      <c r="H41" s="2"/>
      <c r="I41" s="2"/>
      <c r="J41" s="2"/>
    </row>
    <row r="42" spans="1:10" x14ac:dyDescent="0.35">
      <c r="A42" s="2"/>
      <c r="B42" s="1"/>
      <c r="C42" s="1"/>
      <c r="D42" s="1"/>
      <c r="E42" s="2"/>
      <c r="F42" s="2"/>
      <c r="G42" s="3"/>
      <c r="H42" s="2"/>
      <c r="I42" s="2"/>
      <c r="J42" s="2"/>
    </row>
    <row r="43" spans="1:10" x14ac:dyDescent="0.35">
      <c r="A43" s="2"/>
      <c r="B43" s="1"/>
      <c r="C43" s="1"/>
      <c r="D43" s="1"/>
      <c r="E43" s="2"/>
      <c r="F43" s="2"/>
      <c r="G43" s="3"/>
      <c r="H43" s="2"/>
      <c r="I43" s="2"/>
      <c r="J43" s="2"/>
    </row>
    <row r="44" spans="1:10" x14ac:dyDescent="0.35">
      <c r="A44" s="2"/>
      <c r="B44" s="1"/>
      <c r="C44" s="1"/>
      <c r="D44" s="1"/>
      <c r="E44" s="2"/>
      <c r="F44" s="2"/>
      <c r="G44" s="3"/>
      <c r="H44" s="2"/>
      <c r="I44" s="2"/>
      <c r="J44" s="2"/>
    </row>
    <row r="45" spans="1:10" x14ac:dyDescent="0.35">
      <c r="A45" s="2"/>
      <c r="B45" s="1"/>
      <c r="C45" s="1"/>
      <c r="D45" s="1"/>
      <c r="E45" s="2"/>
      <c r="F45" s="2"/>
      <c r="G45" s="3"/>
      <c r="H45" s="2"/>
      <c r="I45" s="2"/>
      <c r="J45" s="2"/>
    </row>
    <row r="46" spans="1:10" x14ac:dyDescent="0.35">
      <c r="A46" s="2"/>
      <c r="B46" s="1"/>
      <c r="C46" s="1"/>
      <c r="D46" s="1"/>
      <c r="E46" s="2"/>
      <c r="F46" s="2"/>
      <c r="G46" s="3"/>
      <c r="H46" s="2"/>
      <c r="I46" s="2"/>
      <c r="J46" s="2"/>
    </row>
    <row r="47" spans="1:10" x14ac:dyDescent="0.35">
      <c r="A47" s="2"/>
      <c r="B47" s="1"/>
      <c r="C47" s="1"/>
      <c r="D47" s="1"/>
      <c r="E47" s="2"/>
      <c r="F47" s="2"/>
      <c r="G47" s="3"/>
      <c r="H47" s="2"/>
      <c r="I47" s="2"/>
      <c r="J47" s="2"/>
    </row>
    <row r="48" spans="1:10" x14ac:dyDescent="0.35">
      <c r="A48" s="2"/>
      <c r="B48" s="1"/>
      <c r="C48" s="1"/>
      <c r="D48" s="1"/>
      <c r="E48" s="2"/>
      <c r="F48" s="2"/>
      <c r="G48" s="3"/>
      <c r="H48" s="2"/>
      <c r="I48" s="2"/>
      <c r="J48" s="2"/>
    </row>
    <row r="49" spans="1:10" x14ac:dyDescent="0.35">
      <c r="A49" s="2"/>
      <c r="B49" s="1"/>
      <c r="C49" s="1"/>
      <c r="D49" s="1"/>
      <c r="E49" s="2"/>
      <c r="F49" s="2"/>
      <c r="G49" s="3"/>
      <c r="H49" s="2"/>
      <c r="I49" s="2"/>
      <c r="J49" s="2"/>
    </row>
    <row r="50" spans="1:10" x14ac:dyDescent="0.35">
      <c r="A50" s="2"/>
      <c r="B50" s="1"/>
      <c r="C50" s="1"/>
      <c r="D50" s="1"/>
      <c r="E50" s="2"/>
      <c r="F50" s="2"/>
      <c r="G50" s="3"/>
      <c r="H50" s="2"/>
      <c r="I50" s="2"/>
      <c r="J50" s="2"/>
    </row>
    <row r="51" spans="1:10" x14ac:dyDescent="0.35">
      <c r="A51" s="2"/>
      <c r="B51" s="1"/>
      <c r="C51" s="1"/>
      <c r="D51" s="1"/>
      <c r="E51" s="2"/>
      <c r="F51" s="2"/>
      <c r="G51" s="3"/>
      <c r="H51" s="2"/>
      <c r="I51" s="2"/>
      <c r="J51" s="2"/>
    </row>
    <row r="52" spans="1:10" x14ac:dyDescent="0.35">
      <c r="A52" s="2"/>
      <c r="B52" s="1"/>
      <c r="C52" s="1"/>
      <c r="D52" s="1"/>
      <c r="E52" s="2"/>
      <c r="F52" s="2"/>
      <c r="G52" s="3"/>
      <c r="H52" s="2"/>
      <c r="I52" s="2"/>
      <c r="J52" s="2"/>
    </row>
    <row r="53" spans="1:10" x14ac:dyDescent="0.35">
      <c r="A53" s="2"/>
      <c r="B53" s="1"/>
      <c r="C53" s="1"/>
      <c r="D53" s="1"/>
      <c r="E53" s="2"/>
      <c r="F53" s="2"/>
      <c r="G53" s="3"/>
      <c r="H53" s="2"/>
      <c r="I53" s="2"/>
      <c r="J53" s="2"/>
    </row>
    <row r="54" spans="1:10" x14ac:dyDescent="0.35">
      <c r="A54" s="2"/>
      <c r="B54" s="1"/>
      <c r="C54" s="1"/>
      <c r="D54" s="1"/>
      <c r="E54" s="2"/>
      <c r="F54" s="2"/>
      <c r="G54" s="3"/>
      <c r="H54" s="2"/>
      <c r="I54" s="2"/>
      <c r="J54" s="2"/>
    </row>
    <row r="55" spans="1:10" x14ac:dyDescent="0.35">
      <c r="A55" s="2"/>
      <c r="B55" s="1"/>
      <c r="C55" s="1"/>
      <c r="D55" s="1"/>
      <c r="E55" s="2"/>
      <c r="F55" s="2"/>
      <c r="G55" s="3"/>
      <c r="H55" s="2"/>
      <c r="I55" s="2"/>
      <c r="J55" s="2"/>
    </row>
    <row r="56" spans="1:10" x14ac:dyDescent="0.35">
      <c r="A56" s="2"/>
      <c r="B56" s="1"/>
      <c r="C56" s="1"/>
      <c r="D56" s="1"/>
      <c r="E56" s="2"/>
      <c r="F56" s="2"/>
      <c r="G56" s="3"/>
      <c r="H56" s="2"/>
      <c r="I56" s="2"/>
      <c r="J56" s="2"/>
    </row>
    <row r="57" spans="1:10" x14ac:dyDescent="0.35">
      <c r="A57" s="2"/>
      <c r="B57" s="1"/>
      <c r="C57" s="1"/>
      <c r="D57" s="1"/>
      <c r="E57" s="2"/>
      <c r="F57" s="2"/>
      <c r="G57" s="3"/>
      <c r="H57" s="2"/>
      <c r="I57" s="2"/>
      <c r="J57" s="2"/>
    </row>
    <row r="58" spans="1:10" x14ac:dyDescent="0.35">
      <c r="A58" s="2"/>
      <c r="B58" s="1"/>
      <c r="C58" s="1"/>
      <c r="D58" s="1"/>
      <c r="E58" s="2"/>
      <c r="F58" s="2"/>
      <c r="G58" s="3"/>
      <c r="H58" s="2"/>
      <c r="I58" s="2"/>
      <c r="J58" s="2"/>
    </row>
    <row r="59" spans="1:10" x14ac:dyDescent="0.35">
      <c r="A59" s="2"/>
      <c r="B59" s="1"/>
      <c r="C59" s="1"/>
      <c r="D59" s="1"/>
      <c r="E59" s="2"/>
      <c r="F59" s="2"/>
      <c r="G59" s="3"/>
      <c r="H59" s="2"/>
      <c r="I59" s="2"/>
      <c r="J59" s="2"/>
    </row>
    <row r="60" spans="1:10" x14ac:dyDescent="0.35">
      <c r="A60" s="2"/>
      <c r="B60" s="1"/>
      <c r="C60" s="1"/>
      <c r="D60" s="1"/>
      <c r="E60" s="2"/>
      <c r="F60" s="2"/>
      <c r="G60" s="3"/>
      <c r="H60" s="2"/>
      <c r="I60" s="2"/>
      <c r="J60" s="2"/>
    </row>
    <row r="61" spans="1:10" x14ac:dyDescent="0.35">
      <c r="A61" s="2"/>
      <c r="B61" s="1"/>
      <c r="C61" s="1"/>
      <c r="D61" s="1"/>
      <c r="E61" s="2"/>
      <c r="F61" s="2"/>
      <c r="G61" s="3"/>
      <c r="H61" s="2"/>
      <c r="I61" s="2"/>
      <c r="J61" s="2"/>
    </row>
    <row r="62" spans="1:10" x14ac:dyDescent="0.35">
      <c r="A62" s="2"/>
      <c r="B62" s="1"/>
      <c r="C62" s="1"/>
      <c r="D62" s="1"/>
      <c r="E62" s="2"/>
      <c r="F62" s="2"/>
      <c r="G62" s="3"/>
      <c r="H62" s="2"/>
      <c r="I62" s="2"/>
      <c r="J62" s="2"/>
    </row>
    <row r="63" spans="1:10" x14ac:dyDescent="0.35">
      <c r="A63" s="2"/>
      <c r="B63" s="1"/>
      <c r="C63" s="1"/>
      <c r="D63" s="1"/>
      <c r="E63" s="2"/>
      <c r="F63" s="2"/>
      <c r="G63" s="3"/>
      <c r="H63" s="2"/>
      <c r="I63" s="2"/>
      <c r="J63" s="2"/>
    </row>
    <row r="64" spans="1:10" x14ac:dyDescent="0.35">
      <c r="A64" s="2"/>
      <c r="B64" s="1"/>
      <c r="C64" s="1"/>
      <c r="D64" s="1"/>
      <c r="E64" s="2"/>
      <c r="F64" s="2"/>
      <c r="G64" s="3"/>
      <c r="H64" s="2"/>
      <c r="I64" s="2"/>
      <c r="J64" s="2"/>
    </row>
    <row r="65" spans="1:10" x14ac:dyDescent="0.35">
      <c r="A65" s="2"/>
      <c r="B65" s="1"/>
      <c r="C65" s="1"/>
      <c r="D65" s="1"/>
      <c r="E65" s="2"/>
      <c r="F65" s="2"/>
      <c r="G65" s="3"/>
      <c r="H65" s="2"/>
      <c r="I65" s="2"/>
      <c r="J65" s="2"/>
    </row>
    <row r="66" spans="1:10" x14ac:dyDescent="0.35">
      <c r="A66" s="2"/>
      <c r="B66" s="1"/>
      <c r="C66" s="1"/>
      <c r="D66" s="1"/>
      <c r="E66" s="2"/>
      <c r="F66" s="2"/>
      <c r="G66" s="3"/>
      <c r="H66" s="2"/>
      <c r="I66" s="2"/>
      <c r="J66" s="2"/>
    </row>
    <row r="67" spans="1:10" x14ac:dyDescent="0.35">
      <c r="A67" s="2"/>
      <c r="B67" s="1"/>
      <c r="C67" s="1"/>
      <c r="D67" s="1"/>
      <c r="E67" s="2"/>
      <c r="F67" s="2"/>
      <c r="G67" s="3"/>
      <c r="H67" s="2"/>
      <c r="I67" s="2"/>
      <c r="J67" s="2"/>
    </row>
    <row r="68" spans="1:10" x14ac:dyDescent="0.35">
      <c r="A68" s="2"/>
      <c r="B68" s="1"/>
      <c r="C68" s="1"/>
      <c r="D68" s="1"/>
      <c r="E68" s="2"/>
      <c r="F68" s="2"/>
      <c r="G68" s="3"/>
      <c r="H68" s="2"/>
      <c r="I68" s="2"/>
      <c r="J68" s="2"/>
    </row>
    <row r="69" spans="1:10" x14ac:dyDescent="0.35">
      <c r="A69" s="2"/>
      <c r="B69" s="1"/>
      <c r="C69" s="1"/>
      <c r="D69" s="1"/>
      <c r="E69" s="2"/>
      <c r="F69" s="2"/>
      <c r="G69" s="3"/>
      <c r="H69" s="2"/>
      <c r="I69" s="2"/>
      <c r="J69" s="2"/>
    </row>
    <row r="70" spans="1:10" x14ac:dyDescent="0.35">
      <c r="A70" s="2"/>
      <c r="B70" s="1"/>
      <c r="C70" s="1"/>
      <c r="D70" s="1"/>
      <c r="E70" s="2"/>
      <c r="F70" s="2"/>
      <c r="G70" s="3"/>
      <c r="H70" s="2"/>
      <c r="I70" s="2"/>
      <c r="J70" s="2"/>
    </row>
    <row r="71" spans="1:10" x14ac:dyDescent="0.35">
      <c r="A71" s="2"/>
      <c r="B71" s="1"/>
      <c r="C71" s="1"/>
      <c r="D71" s="1"/>
      <c r="E71" s="2"/>
      <c r="F71" s="2"/>
      <c r="G71" s="3"/>
      <c r="H71" s="2"/>
      <c r="I71" s="2"/>
      <c r="J71" s="2"/>
    </row>
    <row r="72" spans="1:10" x14ac:dyDescent="0.35">
      <c r="A72" s="2"/>
      <c r="B72" s="1"/>
      <c r="C72" s="1"/>
      <c r="D72" s="1"/>
      <c r="E72" s="2"/>
      <c r="F72" s="2"/>
      <c r="G72" s="3"/>
      <c r="H72" s="2"/>
      <c r="I72" s="2"/>
      <c r="J72" s="2"/>
    </row>
    <row r="73" spans="1:10" x14ac:dyDescent="0.35">
      <c r="A73" s="2"/>
      <c r="B73" s="1"/>
      <c r="C73" s="1"/>
      <c r="D73" s="1"/>
      <c r="E73" s="2"/>
      <c r="F73" s="2"/>
      <c r="G73" s="3"/>
      <c r="H73" s="2"/>
      <c r="I73" s="2"/>
      <c r="J73" s="2"/>
    </row>
    <row r="74" spans="1:10" x14ac:dyDescent="0.35">
      <c r="A74" s="2"/>
      <c r="B74" s="1"/>
      <c r="C74" s="1"/>
      <c r="D74" s="1"/>
      <c r="E74" s="2"/>
      <c r="F74" s="2"/>
      <c r="G74" s="3"/>
      <c r="H74" s="2"/>
      <c r="I74" s="2"/>
      <c r="J74" s="2"/>
    </row>
    <row r="75" spans="1:10" x14ac:dyDescent="0.35">
      <c r="A75" s="2"/>
      <c r="B75" s="1"/>
      <c r="C75" s="1"/>
      <c r="D75" s="1"/>
      <c r="E75" s="2"/>
      <c r="F75" s="2"/>
      <c r="G75" s="3"/>
      <c r="H75" s="2"/>
      <c r="I75" s="2"/>
      <c r="J75" s="2"/>
    </row>
    <row r="76" spans="1:10" x14ac:dyDescent="0.35">
      <c r="A76" s="2"/>
      <c r="B76" s="1"/>
      <c r="C76" s="1"/>
      <c r="D76" s="1"/>
      <c r="E76" s="2"/>
      <c r="F76" s="2"/>
      <c r="G76" s="3"/>
      <c r="H76" s="2"/>
      <c r="I76" s="2"/>
      <c r="J76" s="2"/>
    </row>
    <row r="77" spans="1:10" x14ac:dyDescent="0.35">
      <c r="A77" s="2"/>
      <c r="B77" s="1"/>
      <c r="C77" s="1"/>
      <c r="D77" s="1"/>
      <c r="E77" s="2"/>
      <c r="F77" s="2"/>
      <c r="G77" s="3"/>
      <c r="H77" s="2"/>
      <c r="I77" s="2"/>
      <c r="J77" s="2"/>
    </row>
    <row r="78" spans="1:10" x14ac:dyDescent="0.35">
      <c r="A78" s="2"/>
      <c r="B78" s="1"/>
      <c r="C78" s="1"/>
      <c r="D78" s="1"/>
      <c r="E78" s="2"/>
      <c r="F78" s="2"/>
      <c r="G78" s="3"/>
      <c r="H78" s="2"/>
      <c r="I78" s="2"/>
      <c r="J78" s="2"/>
    </row>
    <row r="79" spans="1:10" x14ac:dyDescent="0.35">
      <c r="A79" s="2"/>
      <c r="B79" s="1"/>
      <c r="C79" s="1"/>
      <c r="D79" s="1"/>
      <c r="E79" s="2"/>
      <c r="F79" s="2"/>
      <c r="G79" s="3"/>
      <c r="H79" s="2"/>
      <c r="I79" s="2"/>
      <c r="J79" s="2"/>
    </row>
    <row r="80" spans="1:10" x14ac:dyDescent="0.35">
      <c r="A80" s="2"/>
      <c r="B80" s="1"/>
      <c r="C80" s="1"/>
      <c r="D80" s="1"/>
      <c r="E80" s="2"/>
      <c r="F80" s="2"/>
      <c r="G80" s="3"/>
      <c r="H80" s="2"/>
      <c r="I80" s="2"/>
      <c r="J80" s="2"/>
    </row>
    <row r="81" spans="1:10" x14ac:dyDescent="0.35">
      <c r="A81" s="2"/>
      <c r="B81" s="1"/>
      <c r="C81" s="1"/>
      <c r="D81" s="1"/>
      <c r="E81" s="2"/>
      <c r="F81" s="2"/>
      <c r="G81" s="3"/>
      <c r="H81" s="2"/>
      <c r="I81" s="2"/>
      <c r="J81" s="2"/>
    </row>
    <row r="82" spans="1:10" x14ac:dyDescent="0.35">
      <c r="A82" s="2"/>
      <c r="B82" s="1"/>
      <c r="C82" s="1"/>
      <c r="D82" s="1"/>
      <c r="E82" s="2"/>
      <c r="F82" s="2"/>
      <c r="G82" s="3"/>
      <c r="H82" s="2"/>
      <c r="I82" s="2"/>
      <c r="J82" s="2"/>
    </row>
    <row r="83" spans="1:10" x14ac:dyDescent="0.35">
      <c r="A83" s="2"/>
      <c r="B83" s="1"/>
      <c r="C83" s="1"/>
      <c r="D83" s="1"/>
      <c r="E83" s="2"/>
      <c r="F83" s="2"/>
      <c r="G83" s="3"/>
      <c r="H83" s="2"/>
      <c r="I83" s="2"/>
      <c r="J83" s="2"/>
    </row>
    <row r="84" spans="1:10" x14ac:dyDescent="0.35">
      <c r="A84" s="2"/>
      <c r="B84" s="1"/>
      <c r="C84" s="1"/>
      <c r="D84" s="1"/>
      <c r="E84" s="2"/>
      <c r="F84" s="2"/>
      <c r="G84" s="3"/>
      <c r="H84" s="2"/>
      <c r="I84" s="2"/>
      <c r="J84" s="2"/>
    </row>
    <row r="85" spans="1:10" x14ac:dyDescent="0.35">
      <c r="A85" s="2"/>
      <c r="B85" s="1"/>
      <c r="C85" s="1"/>
      <c r="D85" s="1"/>
      <c r="E85" s="2"/>
      <c r="F85" s="2"/>
      <c r="G85" s="3"/>
      <c r="H85" s="2"/>
      <c r="I85" s="2"/>
      <c r="J85" s="2"/>
    </row>
    <row r="86" spans="1:10" x14ac:dyDescent="0.35">
      <c r="A86" s="2"/>
      <c r="B86" s="1"/>
      <c r="C86" s="1"/>
      <c r="D86" s="1"/>
      <c r="E86" s="2"/>
      <c r="F86" s="2"/>
      <c r="G86" s="3"/>
      <c r="H86" s="2"/>
      <c r="I86" s="2"/>
      <c r="J86" s="2"/>
    </row>
    <row r="87" spans="1:10" x14ac:dyDescent="0.35">
      <c r="A87" s="2"/>
      <c r="B87" s="1"/>
      <c r="C87" s="1"/>
      <c r="D87" s="1"/>
      <c r="E87" s="2"/>
      <c r="F87" s="2"/>
      <c r="G87" s="3"/>
      <c r="H87" s="2"/>
      <c r="I87" s="2"/>
      <c r="J87" s="2"/>
    </row>
    <row r="88" spans="1:10" x14ac:dyDescent="0.35">
      <c r="A88" s="2"/>
      <c r="B88" s="1"/>
      <c r="C88" s="1"/>
      <c r="D88" s="1"/>
      <c r="E88" s="2"/>
      <c r="F88" s="2"/>
      <c r="G88" s="3"/>
      <c r="H88" s="2"/>
      <c r="I88" s="2"/>
      <c r="J88" s="2"/>
    </row>
    <row r="89" spans="1:10" x14ac:dyDescent="0.35">
      <c r="A89" s="2"/>
      <c r="B89" s="1"/>
      <c r="C89" s="1"/>
      <c r="D89" s="1"/>
      <c r="E89" s="2"/>
      <c r="F89" s="2"/>
      <c r="G89" s="3"/>
      <c r="H89" s="2"/>
      <c r="I89" s="2"/>
      <c r="J89" s="2"/>
    </row>
    <row r="90" spans="1:10" x14ac:dyDescent="0.35">
      <c r="A90" s="2"/>
      <c r="B90" s="1"/>
      <c r="C90" s="1"/>
      <c r="D90" s="1"/>
      <c r="E90" s="2"/>
      <c r="F90" s="2"/>
      <c r="G90" s="3"/>
      <c r="H90" s="2"/>
      <c r="I90" s="2"/>
      <c r="J90" s="2"/>
    </row>
    <row r="91" spans="1:10" x14ac:dyDescent="0.35">
      <c r="A91" s="2"/>
      <c r="B91" s="1"/>
      <c r="C91" s="1"/>
      <c r="D91" s="1"/>
      <c r="E91" s="2"/>
      <c r="F91" s="2"/>
      <c r="G91" s="3"/>
      <c r="H91" s="2"/>
      <c r="I91" s="2"/>
      <c r="J91" s="2"/>
    </row>
    <row r="92" spans="1:10" x14ac:dyDescent="0.35">
      <c r="A92" s="2"/>
      <c r="B92" s="1"/>
      <c r="C92" s="1"/>
      <c r="D92" s="1"/>
      <c r="E92" s="2"/>
      <c r="F92" s="2"/>
      <c r="G92" s="3"/>
      <c r="H92" s="2"/>
      <c r="I92" s="2"/>
      <c r="J92" s="2"/>
    </row>
    <row r="93" spans="1:10" x14ac:dyDescent="0.35">
      <c r="A93" s="2"/>
      <c r="B93" s="1"/>
      <c r="C93" s="1"/>
      <c r="D93" s="1"/>
      <c r="E93" s="2"/>
      <c r="F93" s="2"/>
      <c r="G93" s="3"/>
      <c r="H93" s="2"/>
      <c r="I93" s="2"/>
      <c r="J93" s="2"/>
    </row>
    <row r="94" spans="1:10" x14ac:dyDescent="0.35">
      <c r="A94" s="2"/>
      <c r="B94" s="1"/>
      <c r="C94" s="1"/>
      <c r="D94" s="1"/>
      <c r="E94" s="2"/>
      <c r="F94" s="2"/>
      <c r="G94" s="3"/>
      <c r="H94" s="2"/>
      <c r="I94" s="2"/>
      <c r="J94" s="2"/>
    </row>
    <row r="95" spans="1:10" x14ac:dyDescent="0.35">
      <c r="A95" s="2"/>
      <c r="B95" s="1"/>
      <c r="C95" s="1"/>
      <c r="D95" s="1"/>
      <c r="E95" s="2"/>
      <c r="F95" s="2"/>
      <c r="G95" s="3"/>
      <c r="H95" s="2"/>
      <c r="I95" s="2"/>
      <c r="J95" s="2"/>
    </row>
    <row r="96" spans="1:10" x14ac:dyDescent="0.35">
      <c r="A96" s="2"/>
      <c r="B96" s="1"/>
      <c r="C96" s="1"/>
      <c r="D96" s="1"/>
      <c r="E96" s="2"/>
      <c r="F96" s="2"/>
      <c r="G96" s="3"/>
      <c r="H96" s="2"/>
      <c r="I96" s="2"/>
      <c r="J96" s="2"/>
    </row>
  </sheetData>
  <sortState xmlns:xlrd2="http://schemas.microsoft.com/office/spreadsheetml/2017/richdata2" ref="B4:I29">
    <sortCondition ref="F4:F29"/>
    <sortCondition ref="B4:B29"/>
  </sortState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8"/>
  <sheetViews>
    <sheetView workbookViewId="0"/>
  </sheetViews>
  <sheetFormatPr defaultColWidth="14.36328125" defaultRowHeight="15" customHeight="1" x14ac:dyDescent="0.35"/>
  <cols>
    <col min="1" max="1" width="9.1796875" style="63" customWidth="1"/>
    <col min="2" max="4" width="18.54296875" style="67" customWidth="1"/>
    <col min="5" max="5" width="8.36328125" style="63" customWidth="1"/>
    <col min="6" max="6" width="8.81640625" style="63" customWidth="1"/>
    <col min="7" max="7" width="8.54296875" style="68" customWidth="1"/>
    <col min="8" max="8" width="7" style="63" customWidth="1"/>
    <col min="9" max="9" width="3.36328125" style="63" customWidth="1"/>
    <col min="10" max="16384" width="14.36328125" style="63"/>
  </cols>
  <sheetData>
    <row r="1" spans="1:11" ht="14.5" x14ac:dyDescent="0.35">
      <c r="A1" s="62" t="s">
        <v>203</v>
      </c>
      <c r="B1" s="1"/>
      <c r="C1" s="1"/>
      <c r="D1" s="1"/>
      <c r="E1" s="2"/>
      <c r="F1" s="2"/>
      <c r="G1" s="3"/>
      <c r="H1" s="2"/>
      <c r="I1" s="2"/>
      <c r="J1" s="2"/>
    </row>
    <row r="2" spans="1:11" ht="14.5" x14ac:dyDescent="0.35">
      <c r="A2" s="2"/>
      <c r="B2" s="1"/>
      <c r="C2" s="1"/>
      <c r="D2" s="1"/>
      <c r="E2" s="2"/>
      <c r="F2" s="2"/>
      <c r="G2" s="3"/>
      <c r="H2" s="2"/>
      <c r="I2" s="2"/>
      <c r="J2" s="2"/>
    </row>
    <row r="3" spans="1:11" ht="29" x14ac:dyDescent="0.35">
      <c r="A3" s="10" t="s">
        <v>17</v>
      </c>
      <c r="B3" s="4" t="s">
        <v>1</v>
      </c>
      <c r="C3" s="4" t="s">
        <v>2</v>
      </c>
      <c r="D3" s="4" t="s">
        <v>12</v>
      </c>
      <c r="E3" s="10" t="s">
        <v>18</v>
      </c>
      <c r="F3" s="11" t="s">
        <v>19</v>
      </c>
      <c r="G3" s="12" t="s">
        <v>66</v>
      </c>
      <c r="H3" s="10" t="s">
        <v>20</v>
      </c>
      <c r="I3" s="5"/>
      <c r="J3" s="2"/>
      <c r="K3" s="64"/>
    </row>
    <row r="4" spans="1:11" ht="14.5" x14ac:dyDescent="0.35">
      <c r="A4" s="17">
        <v>1</v>
      </c>
      <c r="B4" s="6" t="s">
        <v>100</v>
      </c>
      <c r="C4" s="6" t="s">
        <v>103</v>
      </c>
      <c r="D4" s="6" t="s">
        <v>234</v>
      </c>
      <c r="E4" s="13">
        <v>127</v>
      </c>
      <c r="F4" s="14">
        <v>11</v>
      </c>
      <c r="G4" s="20">
        <v>6.1782407407407404E-2</v>
      </c>
      <c r="H4" s="16">
        <v>20</v>
      </c>
      <c r="I4" s="8"/>
      <c r="J4" s="65"/>
      <c r="K4" s="66"/>
    </row>
    <row r="5" spans="1:11" ht="14.5" x14ac:dyDescent="0.35">
      <c r="A5" s="17">
        <v>2</v>
      </c>
      <c r="B5" s="6" t="s">
        <v>115</v>
      </c>
      <c r="C5" s="6" t="s">
        <v>116</v>
      </c>
      <c r="D5" s="6"/>
      <c r="E5" s="13">
        <v>20</v>
      </c>
      <c r="F5" s="14">
        <v>20</v>
      </c>
      <c r="G5" s="20">
        <v>5.395833333333333E-2</v>
      </c>
      <c r="H5" s="17">
        <v>19</v>
      </c>
      <c r="I5" s="8"/>
      <c r="J5" s="65"/>
      <c r="K5" s="66"/>
    </row>
    <row r="6" spans="1:11" ht="29" x14ac:dyDescent="0.35">
      <c r="A6" s="17">
        <v>3</v>
      </c>
      <c r="B6" s="6" t="s">
        <v>39</v>
      </c>
      <c r="C6" s="6" t="s">
        <v>247</v>
      </c>
      <c r="D6" s="6" t="s">
        <v>248</v>
      </c>
      <c r="E6" s="13">
        <v>27</v>
      </c>
      <c r="F6" s="14">
        <v>28</v>
      </c>
      <c r="G6" s="20">
        <v>5.4722222222222221E-2</v>
      </c>
      <c r="H6" s="17">
        <v>18</v>
      </c>
      <c r="I6" s="8" t="s">
        <v>257</v>
      </c>
      <c r="J6" s="65"/>
      <c r="K6" s="66"/>
    </row>
    <row r="7" spans="1:11" ht="29" x14ac:dyDescent="0.35">
      <c r="A7" s="17">
        <v>4</v>
      </c>
      <c r="B7" s="6" t="s">
        <v>77</v>
      </c>
      <c r="C7" s="6" t="s">
        <v>83</v>
      </c>
      <c r="D7" s="6" t="s">
        <v>235</v>
      </c>
      <c r="E7" s="13">
        <v>376</v>
      </c>
      <c r="F7" s="14">
        <v>72</v>
      </c>
      <c r="G7" s="20">
        <v>7.1956018518518516E-2</v>
      </c>
      <c r="H7" s="16">
        <v>17</v>
      </c>
      <c r="I7" s="8"/>
      <c r="J7" s="65"/>
      <c r="K7" s="66"/>
    </row>
    <row r="8" spans="1:11" ht="14.5" x14ac:dyDescent="0.35">
      <c r="A8" s="17">
        <v>5</v>
      </c>
      <c r="B8" s="6" t="s">
        <v>52</v>
      </c>
      <c r="C8" s="6" t="s">
        <v>56</v>
      </c>
      <c r="D8" s="6"/>
      <c r="E8" s="13">
        <v>290</v>
      </c>
      <c r="F8" s="14">
        <v>256</v>
      </c>
      <c r="G8" s="20">
        <v>6.8773148148148153E-2</v>
      </c>
      <c r="H8" s="17">
        <v>16</v>
      </c>
      <c r="I8" s="8" t="s">
        <v>257</v>
      </c>
      <c r="J8" s="65"/>
      <c r="K8" s="66"/>
    </row>
    <row r="9" spans="1:11" ht="14.5" x14ac:dyDescent="0.35">
      <c r="A9" s="17">
        <v>6</v>
      </c>
      <c r="B9" s="6" t="s">
        <v>10</v>
      </c>
      <c r="C9" s="6" t="s">
        <v>11</v>
      </c>
      <c r="D9" s="6" t="s">
        <v>249</v>
      </c>
      <c r="E9" s="13">
        <v>973</v>
      </c>
      <c r="F9" s="14">
        <v>326</v>
      </c>
      <c r="G9" s="20">
        <v>8.8391203703703708E-2</v>
      </c>
      <c r="H9" s="17">
        <v>15</v>
      </c>
      <c r="I9" s="8"/>
      <c r="J9" s="65"/>
      <c r="K9" s="66"/>
    </row>
    <row r="10" spans="1:11" ht="14.5" x14ac:dyDescent="0.35">
      <c r="A10" s="17">
        <v>7</v>
      </c>
      <c r="B10" s="6" t="s">
        <v>157</v>
      </c>
      <c r="C10" s="6" t="s">
        <v>51</v>
      </c>
      <c r="D10" s="6" t="s">
        <v>245</v>
      </c>
      <c r="E10" s="13">
        <v>658</v>
      </c>
      <c r="F10" s="14">
        <v>509</v>
      </c>
      <c r="G10" s="20">
        <v>8.0219907407407406E-2</v>
      </c>
      <c r="H10" s="16">
        <v>14</v>
      </c>
      <c r="I10" s="8"/>
      <c r="J10" s="65"/>
      <c r="K10" s="66"/>
    </row>
    <row r="11" spans="1:11" ht="14.5" x14ac:dyDescent="0.35">
      <c r="A11" s="17">
        <v>8</v>
      </c>
      <c r="B11" s="6"/>
      <c r="C11" s="6"/>
      <c r="D11" s="6"/>
      <c r="E11" s="13"/>
      <c r="F11" s="14"/>
      <c r="G11" s="20"/>
      <c r="H11" s="17">
        <v>13</v>
      </c>
      <c r="I11" s="8"/>
      <c r="J11" s="65"/>
      <c r="K11" s="66"/>
    </row>
    <row r="12" spans="1:11" ht="14.5" x14ac:dyDescent="0.35">
      <c r="A12" s="17">
        <v>9</v>
      </c>
      <c r="B12" s="6"/>
      <c r="C12" s="6"/>
      <c r="D12" s="6"/>
      <c r="E12" s="13"/>
      <c r="F12" s="14"/>
      <c r="G12" s="20"/>
      <c r="H12" s="17">
        <v>12</v>
      </c>
      <c r="I12" s="8"/>
      <c r="J12" s="65"/>
      <c r="K12" s="66"/>
    </row>
    <row r="13" spans="1:11" ht="14.5" x14ac:dyDescent="0.35">
      <c r="A13" s="17">
        <v>10</v>
      </c>
      <c r="B13" s="6"/>
      <c r="C13" s="6"/>
      <c r="D13" s="6"/>
      <c r="E13" s="13"/>
      <c r="F13" s="14"/>
      <c r="G13" s="20"/>
      <c r="H13" s="16">
        <v>11</v>
      </c>
      <c r="I13" s="8"/>
      <c r="J13" s="65"/>
      <c r="K13" s="66"/>
    </row>
    <row r="14" spans="1:11" ht="14.5" x14ac:dyDescent="0.35">
      <c r="A14" s="17">
        <v>11</v>
      </c>
      <c r="B14" s="6"/>
      <c r="C14" s="6"/>
      <c r="D14" s="6"/>
      <c r="E14" s="13"/>
      <c r="F14" s="14"/>
      <c r="G14" s="20"/>
      <c r="H14" s="17">
        <v>10</v>
      </c>
      <c r="I14" s="8"/>
      <c r="J14" s="65"/>
      <c r="K14" s="66"/>
    </row>
    <row r="15" spans="1:11" ht="14.5" x14ac:dyDescent="0.35">
      <c r="A15" s="17">
        <v>12</v>
      </c>
      <c r="B15" s="6"/>
      <c r="C15" s="6"/>
      <c r="D15" s="6"/>
      <c r="E15" s="13"/>
      <c r="F15" s="14"/>
      <c r="G15" s="20"/>
      <c r="H15" s="17">
        <v>9</v>
      </c>
      <c r="I15" s="8"/>
      <c r="J15" s="65"/>
      <c r="K15" s="66"/>
    </row>
    <row r="16" spans="1:11" ht="14.5" x14ac:dyDescent="0.35">
      <c r="A16" s="17">
        <v>13</v>
      </c>
      <c r="B16" s="6"/>
      <c r="C16" s="6"/>
      <c r="D16" s="6"/>
      <c r="E16" s="13"/>
      <c r="F16" s="14"/>
      <c r="G16" s="20"/>
      <c r="H16" s="16">
        <v>8</v>
      </c>
      <c r="I16" s="8"/>
      <c r="J16" s="65"/>
      <c r="K16" s="66"/>
    </row>
    <row r="17" spans="1:11" ht="14.5" x14ac:dyDescent="0.35">
      <c r="A17" s="17">
        <v>14</v>
      </c>
      <c r="B17" s="6"/>
      <c r="C17" s="6"/>
      <c r="D17" s="6"/>
      <c r="E17" s="13"/>
      <c r="F17" s="14"/>
      <c r="G17" s="20"/>
      <c r="H17" s="17">
        <v>7</v>
      </c>
      <c r="I17" s="8"/>
      <c r="J17" s="65"/>
      <c r="K17" s="66"/>
    </row>
    <row r="18" spans="1:11" ht="14.5" x14ac:dyDescent="0.35">
      <c r="A18" s="17">
        <v>15</v>
      </c>
      <c r="B18" s="6"/>
      <c r="C18" s="6"/>
      <c r="D18" s="6"/>
      <c r="E18" s="13"/>
      <c r="F18" s="14"/>
      <c r="G18" s="20"/>
      <c r="H18" s="17">
        <v>6</v>
      </c>
      <c r="I18" s="8"/>
      <c r="J18" s="65"/>
      <c r="K18" s="65"/>
    </row>
    <row r="19" spans="1:11" ht="14.5" x14ac:dyDescent="0.35">
      <c r="A19" s="2"/>
      <c r="B19" s="1"/>
      <c r="C19" s="1"/>
      <c r="D19" s="1"/>
      <c r="E19" s="2"/>
      <c r="F19" s="2"/>
      <c r="G19" s="3"/>
      <c r="H19" s="2"/>
      <c r="I19" s="7"/>
      <c r="J19" s="2"/>
    </row>
    <row r="20" spans="1:11" ht="14.5" x14ac:dyDescent="0.35">
      <c r="A20" s="2" t="s">
        <v>138</v>
      </c>
      <c r="B20" s="1"/>
      <c r="C20" s="1"/>
      <c r="D20" s="1"/>
      <c r="E20" s="2"/>
      <c r="F20" s="2"/>
      <c r="G20" s="3"/>
      <c r="H20" s="2"/>
      <c r="I20" s="7"/>
      <c r="J20" s="2"/>
    </row>
    <row r="21" spans="1:11" ht="14.5" x14ac:dyDescent="0.35">
      <c r="A21" s="9"/>
      <c r="B21" s="6"/>
      <c r="C21" s="6"/>
      <c r="D21" s="6"/>
      <c r="E21" s="18"/>
      <c r="F21" s="18"/>
      <c r="G21" s="19"/>
      <c r="H21" s="2"/>
      <c r="I21" s="7"/>
      <c r="J21" s="2"/>
    </row>
    <row r="22" spans="1:11" ht="14.5" x14ac:dyDescent="0.35">
      <c r="A22" s="2"/>
      <c r="B22" s="1"/>
      <c r="C22" s="1"/>
      <c r="D22" s="1"/>
      <c r="E22" s="2"/>
      <c r="F22" s="2"/>
      <c r="G22" s="3"/>
      <c r="H22" s="2"/>
      <c r="I22" s="7"/>
      <c r="J22" s="2"/>
    </row>
    <row r="23" spans="1:11" ht="14.5" x14ac:dyDescent="0.35">
      <c r="A23" s="2" t="s">
        <v>264</v>
      </c>
      <c r="B23" s="1"/>
      <c r="C23" s="1"/>
      <c r="D23" s="1"/>
      <c r="E23" s="2"/>
      <c r="F23" s="2"/>
      <c r="G23" s="3"/>
      <c r="H23" s="2"/>
      <c r="I23" s="7"/>
      <c r="J23" s="2"/>
    </row>
    <row r="24" spans="1:11" ht="14.5" x14ac:dyDescent="0.35">
      <c r="A24" s="2"/>
      <c r="B24" s="1"/>
      <c r="C24" s="1"/>
      <c r="D24" s="1"/>
      <c r="E24" s="2"/>
      <c r="F24" s="2"/>
      <c r="G24" s="3"/>
      <c r="H24" s="2"/>
      <c r="I24" s="7"/>
      <c r="J24" s="2"/>
    </row>
    <row r="25" spans="1:11" ht="14.5" x14ac:dyDescent="0.35">
      <c r="A25" s="2" t="s">
        <v>263</v>
      </c>
      <c r="B25" s="1"/>
      <c r="C25" s="1"/>
      <c r="D25" s="1"/>
      <c r="E25" s="2"/>
      <c r="F25" s="2"/>
      <c r="G25" s="3"/>
      <c r="H25" s="2"/>
      <c r="I25" s="7"/>
      <c r="J25" s="2"/>
    </row>
    <row r="26" spans="1:11" ht="14.5" x14ac:dyDescent="0.35">
      <c r="A26" s="2"/>
      <c r="B26" s="1"/>
      <c r="C26" s="1"/>
      <c r="D26" s="1"/>
      <c r="E26" s="2"/>
      <c r="F26" s="2"/>
      <c r="G26" s="3"/>
      <c r="H26" s="2"/>
      <c r="I26" s="2"/>
      <c r="J26" s="2"/>
    </row>
    <row r="27" spans="1:11" ht="14.5" x14ac:dyDescent="0.35">
      <c r="A27" s="2"/>
      <c r="B27" s="1"/>
      <c r="C27" s="1"/>
      <c r="D27" s="1"/>
      <c r="E27" s="2"/>
      <c r="F27" s="2"/>
      <c r="G27" s="3"/>
      <c r="H27" s="2"/>
      <c r="I27" s="2"/>
      <c r="J27" s="2"/>
    </row>
    <row r="28" spans="1:11" ht="14.5" x14ac:dyDescent="0.35">
      <c r="A28" s="2"/>
      <c r="B28" s="1"/>
      <c r="C28" s="1"/>
      <c r="D28" s="1"/>
      <c r="E28" s="2"/>
      <c r="F28" s="2"/>
      <c r="G28" s="3"/>
      <c r="H28" s="2"/>
      <c r="I28" s="2"/>
      <c r="J28" s="2"/>
    </row>
    <row r="29" spans="1:11" ht="14.5" x14ac:dyDescent="0.35">
      <c r="A29" s="2"/>
      <c r="B29" s="1"/>
      <c r="C29" s="1"/>
      <c r="D29" s="1"/>
      <c r="E29" s="2"/>
      <c r="F29" s="2"/>
      <c r="G29" s="3"/>
      <c r="H29" s="2"/>
      <c r="I29" s="2"/>
      <c r="J29" s="2"/>
    </row>
    <row r="30" spans="1:11" ht="14.5" x14ac:dyDescent="0.35">
      <c r="A30" s="2"/>
      <c r="B30" s="1"/>
      <c r="C30" s="1"/>
      <c r="D30" s="1"/>
      <c r="E30" s="2"/>
      <c r="F30" s="2"/>
      <c r="G30" s="3"/>
      <c r="H30" s="2"/>
      <c r="I30" s="2"/>
      <c r="J30" s="2"/>
    </row>
    <row r="31" spans="1:11" ht="14.5" x14ac:dyDescent="0.35">
      <c r="A31" s="2"/>
      <c r="B31" s="1"/>
      <c r="C31" s="1"/>
      <c r="D31" s="1"/>
      <c r="E31" s="2"/>
      <c r="F31" s="2"/>
      <c r="G31" s="3"/>
      <c r="H31" s="2"/>
      <c r="I31" s="2"/>
      <c r="J31" s="2"/>
    </row>
    <row r="32" spans="1:11" ht="14.5" x14ac:dyDescent="0.35">
      <c r="A32" s="2"/>
      <c r="B32" s="1"/>
      <c r="C32" s="1"/>
      <c r="D32" s="1"/>
      <c r="E32" s="2"/>
      <c r="F32" s="2"/>
      <c r="G32" s="3"/>
      <c r="H32" s="2"/>
      <c r="I32" s="2"/>
      <c r="J32" s="2"/>
    </row>
    <row r="33" spans="1:10" ht="14.5" x14ac:dyDescent="0.35">
      <c r="A33" s="2"/>
      <c r="B33" s="1"/>
      <c r="C33" s="1"/>
      <c r="D33" s="1"/>
      <c r="E33" s="2"/>
      <c r="F33" s="2"/>
      <c r="G33" s="3"/>
      <c r="H33" s="2"/>
      <c r="I33" s="2"/>
      <c r="J33" s="2"/>
    </row>
    <row r="34" spans="1:10" ht="14.5" x14ac:dyDescent="0.35">
      <c r="A34" s="2"/>
      <c r="B34" s="1"/>
      <c r="C34" s="1"/>
      <c r="D34" s="1"/>
      <c r="E34" s="2"/>
      <c r="F34" s="2"/>
      <c r="G34" s="3"/>
      <c r="H34" s="2"/>
      <c r="I34" s="2"/>
      <c r="J34" s="2"/>
    </row>
    <row r="35" spans="1:10" ht="14.5" x14ac:dyDescent="0.35">
      <c r="A35" s="2"/>
      <c r="B35" s="1"/>
      <c r="C35" s="1"/>
      <c r="D35" s="1"/>
      <c r="E35" s="2"/>
      <c r="F35" s="2"/>
      <c r="G35" s="3"/>
      <c r="H35" s="2"/>
      <c r="I35" s="2"/>
      <c r="J35" s="2"/>
    </row>
    <row r="36" spans="1:10" ht="14.5" x14ac:dyDescent="0.35">
      <c r="A36" s="2"/>
      <c r="B36" s="1"/>
      <c r="C36" s="1"/>
      <c r="D36" s="1"/>
      <c r="E36" s="2"/>
      <c r="F36" s="2"/>
      <c r="G36" s="3"/>
      <c r="H36" s="2"/>
      <c r="I36" s="2"/>
      <c r="J36" s="2"/>
    </row>
    <row r="37" spans="1:10" ht="14.5" x14ac:dyDescent="0.35">
      <c r="A37" s="2"/>
      <c r="B37" s="1"/>
      <c r="C37" s="1"/>
      <c r="D37" s="1"/>
      <c r="E37" s="2"/>
      <c r="F37" s="2"/>
      <c r="G37" s="3"/>
      <c r="H37" s="2"/>
      <c r="I37" s="2"/>
      <c r="J37" s="2"/>
    </row>
    <row r="38" spans="1:10" ht="14.5" x14ac:dyDescent="0.35">
      <c r="A38" s="2"/>
      <c r="B38" s="1"/>
      <c r="C38" s="1"/>
      <c r="D38" s="1"/>
      <c r="E38" s="2"/>
      <c r="F38" s="2"/>
      <c r="G38" s="3"/>
      <c r="H38" s="2"/>
      <c r="I38" s="2"/>
      <c r="J38" s="2"/>
    </row>
    <row r="39" spans="1:10" ht="14.5" x14ac:dyDescent="0.35">
      <c r="A39" s="2"/>
      <c r="B39" s="1"/>
      <c r="C39" s="1"/>
      <c r="D39" s="1"/>
      <c r="E39" s="2"/>
      <c r="F39" s="2"/>
      <c r="G39" s="3"/>
      <c r="H39" s="2"/>
      <c r="I39" s="2"/>
      <c r="J39" s="2"/>
    </row>
    <row r="40" spans="1:10" ht="14.5" x14ac:dyDescent="0.35">
      <c r="A40" s="2"/>
      <c r="B40" s="1"/>
      <c r="C40" s="1"/>
      <c r="D40" s="1"/>
      <c r="E40" s="2"/>
      <c r="F40" s="2"/>
      <c r="G40" s="3"/>
      <c r="H40" s="2"/>
      <c r="I40" s="2"/>
      <c r="J40" s="2"/>
    </row>
    <row r="41" spans="1:10" ht="14.5" x14ac:dyDescent="0.35">
      <c r="A41" s="2"/>
      <c r="B41" s="1"/>
      <c r="C41" s="1"/>
      <c r="D41" s="1"/>
      <c r="E41" s="2"/>
      <c r="F41" s="2"/>
      <c r="G41" s="3"/>
      <c r="H41" s="2"/>
      <c r="I41" s="2"/>
      <c r="J41" s="2"/>
    </row>
    <row r="42" spans="1:10" ht="14.5" x14ac:dyDescent="0.35">
      <c r="A42" s="2"/>
      <c r="B42" s="1"/>
      <c r="C42" s="1"/>
      <c r="D42" s="1"/>
      <c r="E42" s="2"/>
      <c r="F42" s="2"/>
      <c r="G42" s="3"/>
      <c r="H42" s="2"/>
      <c r="I42" s="2"/>
      <c r="J42" s="2"/>
    </row>
    <row r="43" spans="1:10" ht="14.5" x14ac:dyDescent="0.35">
      <c r="A43" s="2"/>
      <c r="B43" s="1"/>
      <c r="C43" s="1"/>
      <c r="D43" s="1"/>
      <c r="E43" s="2"/>
      <c r="F43" s="2"/>
      <c r="G43" s="3"/>
      <c r="H43" s="2"/>
      <c r="I43" s="2"/>
      <c r="J43" s="2"/>
    </row>
    <row r="44" spans="1:10" ht="14.5" x14ac:dyDescent="0.35">
      <c r="A44" s="2"/>
      <c r="B44" s="1"/>
      <c r="C44" s="1"/>
      <c r="D44" s="1"/>
      <c r="E44" s="2"/>
      <c r="F44" s="2"/>
      <c r="G44" s="3"/>
      <c r="H44" s="2"/>
      <c r="I44" s="2"/>
      <c r="J44" s="2"/>
    </row>
    <row r="45" spans="1:10" ht="14.5" x14ac:dyDescent="0.35">
      <c r="A45" s="2"/>
      <c r="B45" s="1"/>
      <c r="C45" s="1"/>
      <c r="D45" s="1"/>
      <c r="E45" s="2"/>
      <c r="F45" s="2"/>
      <c r="G45" s="3"/>
      <c r="H45" s="2"/>
      <c r="I45" s="2"/>
      <c r="J45" s="2"/>
    </row>
    <row r="46" spans="1:10" ht="14.5" x14ac:dyDescent="0.35">
      <c r="A46" s="2"/>
      <c r="B46" s="1"/>
      <c r="C46" s="1"/>
      <c r="D46" s="1"/>
      <c r="E46" s="2"/>
      <c r="F46" s="2"/>
      <c r="G46" s="3"/>
      <c r="H46" s="2"/>
      <c r="I46" s="2"/>
      <c r="J46" s="2"/>
    </row>
    <row r="47" spans="1:10" ht="14.5" x14ac:dyDescent="0.35">
      <c r="A47" s="2"/>
      <c r="B47" s="1"/>
      <c r="C47" s="1"/>
      <c r="D47" s="1"/>
      <c r="E47" s="2"/>
      <c r="F47" s="2"/>
      <c r="G47" s="3"/>
      <c r="H47" s="2"/>
      <c r="I47" s="2"/>
      <c r="J47" s="2"/>
    </row>
    <row r="48" spans="1:10" ht="14.5" x14ac:dyDescent="0.35">
      <c r="A48" s="2"/>
      <c r="B48" s="1"/>
      <c r="C48" s="1"/>
      <c r="D48" s="1"/>
      <c r="E48" s="2"/>
      <c r="F48" s="2"/>
      <c r="G48" s="3"/>
      <c r="H48" s="2"/>
      <c r="I48" s="2"/>
      <c r="J48" s="2"/>
    </row>
    <row r="49" spans="1:10" ht="14.5" x14ac:dyDescent="0.35">
      <c r="A49" s="2"/>
      <c r="B49" s="1"/>
      <c r="C49" s="1"/>
      <c r="D49" s="1"/>
      <c r="E49" s="2"/>
      <c r="F49" s="2"/>
      <c r="G49" s="3"/>
      <c r="H49" s="2"/>
      <c r="I49" s="2"/>
      <c r="J49" s="2"/>
    </row>
    <row r="50" spans="1:10" ht="14.5" x14ac:dyDescent="0.35">
      <c r="A50" s="2"/>
      <c r="B50" s="1"/>
      <c r="C50" s="1"/>
      <c r="D50" s="1"/>
      <c r="E50" s="2"/>
      <c r="F50" s="2"/>
      <c r="G50" s="3"/>
      <c r="H50" s="2"/>
      <c r="I50" s="2"/>
      <c r="J50" s="2"/>
    </row>
    <row r="51" spans="1:10" ht="14.5" x14ac:dyDescent="0.35">
      <c r="A51" s="2"/>
      <c r="B51" s="1"/>
      <c r="C51" s="1"/>
      <c r="D51" s="1"/>
      <c r="E51" s="2"/>
      <c r="F51" s="2"/>
      <c r="G51" s="3"/>
      <c r="H51" s="2"/>
      <c r="I51" s="2"/>
      <c r="J51" s="2"/>
    </row>
    <row r="52" spans="1:10" ht="14.5" x14ac:dyDescent="0.35">
      <c r="A52" s="2"/>
      <c r="B52" s="1"/>
      <c r="C52" s="1"/>
      <c r="D52" s="1"/>
      <c r="E52" s="2"/>
      <c r="F52" s="2"/>
      <c r="G52" s="3"/>
      <c r="H52" s="2"/>
      <c r="I52" s="2"/>
      <c r="J52" s="2"/>
    </row>
    <row r="53" spans="1:10" ht="14.5" x14ac:dyDescent="0.35">
      <c r="A53" s="2"/>
      <c r="B53" s="1"/>
      <c r="C53" s="1"/>
      <c r="D53" s="1"/>
      <c r="E53" s="2"/>
      <c r="F53" s="2"/>
      <c r="G53" s="3"/>
      <c r="H53" s="2"/>
      <c r="I53" s="2"/>
      <c r="J53" s="2"/>
    </row>
    <row r="54" spans="1:10" ht="14.5" x14ac:dyDescent="0.35">
      <c r="A54" s="2"/>
      <c r="B54" s="1"/>
      <c r="C54" s="1"/>
      <c r="D54" s="1"/>
      <c r="E54" s="2"/>
      <c r="F54" s="2"/>
      <c r="G54" s="3"/>
      <c r="H54" s="2"/>
      <c r="I54" s="2"/>
      <c r="J54" s="2"/>
    </row>
    <row r="55" spans="1:10" ht="14.5" x14ac:dyDescent="0.35">
      <c r="A55" s="2"/>
      <c r="B55" s="1"/>
      <c r="C55" s="1"/>
      <c r="D55" s="1"/>
      <c r="E55" s="2"/>
      <c r="F55" s="2"/>
      <c r="G55" s="3"/>
      <c r="H55" s="2"/>
      <c r="I55" s="2"/>
      <c r="J55" s="2"/>
    </row>
    <row r="56" spans="1:10" ht="14.5" x14ac:dyDescent="0.35">
      <c r="A56" s="2"/>
      <c r="B56" s="1"/>
      <c r="C56" s="1"/>
      <c r="D56" s="1"/>
      <c r="E56" s="2"/>
      <c r="F56" s="2"/>
      <c r="G56" s="3"/>
      <c r="H56" s="2"/>
      <c r="I56" s="2"/>
      <c r="J56" s="2"/>
    </row>
    <row r="57" spans="1:10" ht="14.5" x14ac:dyDescent="0.35">
      <c r="A57" s="2"/>
      <c r="B57" s="1"/>
      <c r="C57" s="1"/>
      <c r="D57" s="1"/>
      <c r="E57" s="2"/>
      <c r="F57" s="2"/>
      <c r="G57" s="3"/>
      <c r="H57" s="2"/>
      <c r="I57" s="2"/>
      <c r="J57" s="2"/>
    </row>
    <row r="58" spans="1:10" ht="14.5" x14ac:dyDescent="0.35">
      <c r="A58" s="2"/>
      <c r="B58" s="1"/>
      <c r="C58" s="1"/>
      <c r="D58" s="1"/>
      <c r="E58" s="2"/>
      <c r="F58" s="2"/>
      <c r="G58" s="3"/>
      <c r="H58" s="2"/>
      <c r="I58" s="2"/>
      <c r="J58" s="2"/>
    </row>
    <row r="59" spans="1:10" ht="14.5" x14ac:dyDescent="0.35">
      <c r="A59" s="2"/>
      <c r="B59" s="1"/>
      <c r="C59" s="1"/>
      <c r="D59" s="1"/>
      <c r="E59" s="2"/>
      <c r="F59" s="2"/>
      <c r="G59" s="3"/>
      <c r="H59" s="2"/>
      <c r="I59" s="2"/>
      <c r="J59" s="2"/>
    </row>
    <row r="60" spans="1:10" ht="14.5" x14ac:dyDescent="0.35">
      <c r="A60" s="2"/>
      <c r="B60" s="1"/>
      <c r="C60" s="1"/>
      <c r="D60" s="1"/>
      <c r="E60" s="2"/>
      <c r="F60" s="2"/>
      <c r="G60" s="3"/>
      <c r="H60" s="2"/>
      <c r="I60" s="2"/>
      <c r="J60" s="2"/>
    </row>
    <row r="61" spans="1:10" ht="14.5" x14ac:dyDescent="0.35">
      <c r="A61" s="2"/>
      <c r="B61" s="1"/>
      <c r="C61" s="1"/>
      <c r="D61" s="1"/>
      <c r="E61" s="2"/>
      <c r="F61" s="2"/>
      <c r="G61" s="3"/>
      <c r="H61" s="2"/>
      <c r="I61" s="2"/>
      <c r="J61" s="2"/>
    </row>
    <row r="62" spans="1:10" ht="14.5" x14ac:dyDescent="0.35">
      <c r="A62" s="2"/>
      <c r="B62" s="1"/>
      <c r="C62" s="1"/>
      <c r="D62" s="1"/>
      <c r="E62" s="2"/>
      <c r="F62" s="2"/>
      <c r="G62" s="3"/>
      <c r="H62" s="2"/>
      <c r="I62" s="2"/>
      <c r="J62" s="2"/>
    </row>
    <row r="63" spans="1:10" ht="14.5" x14ac:dyDescent="0.35">
      <c r="A63" s="2"/>
      <c r="B63" s="1"/>
      <c r="C63" s="1"/>
      <c r="D63" s="1"/>
      <c r="E63" s="2"/>
      <c r="F63" s="2"/>
      <c r="G63" s="3"/>
      <c r="H63" s="2"/>
      <c r="I63" s="2"/>
      <c r="J63" s="2"/>
    </row>
    <row r="64" spans="1:10" ht="14.5" x14ac:dyDescent="0.35">
      <c r="A64" s="2"/>
      <c r="B64" s="1"/>
      <c r="C64" s="1"/>
      <c r="D64" s="1"/>
      <c r="E64" s="2"/>
      <c r="F64" s="2"/>
      <c r="G64" s="3"/>
      <c r="H64" s="2"/>
      <c r="I64" s="2"/>
      <c r="J64" s="2"/>
    </row>
    <row r="65" spans="1:10" ht="14.5" x14ac:dyDescent="0.35">
      <c r="A65" s="2"/>
      <c r="B65" s="1"/>
      <c r="C65" s="1"/>
      <c r="D65" s="1"/>
      <c r="E65" s="2"/>
      <c r="F65" s="2"/>
      <c r="G65" s="3"/>
      <c r="H65" s="2"/>
      <c r="I65" s="2"/>
      <c r="J65" s="2"/>
    </row>
    <row r="66" spans="1:10" ht="14.5" x14ac:dyDescent="0.35">
      <c r="A66" s="2"/>
      <c r="B66" s="1"/>
      <c r="C66" s="1"/>
      <c r="D66" s="1"/>
      <c r="E66" s="2"/>
      <c r="F66" s="2"/>
      <c r="G66" s="3"/>
      <c r="H66" s="2"/>
      <c r="I66" s="2"/>
      <c r="J66" s="2"/>
    </row>
    <row r="67" spans="1:10" ht="14.5" x14ac:dyDescent="0.35">
      <c r="A67" s="2"/>
      <c r="B67" s="1"/>
      <c r="C67" s="1"/>
      <c r="D67" s="1"/>
      <c r="E67" s="2"/>
      <c r="F67" s="2"/>
      <c r="G67" s="3"/>
      <c r="H67" s="2"/>
      <c r="I67" s="2"/>
      <c r="J67" s="2"/>
    </row>
    <row r="68" spans="1:10" ht="14.5" x14ac:dyDescent="0.35">
      <c r="A68" s="2"/>
      <c r="B68" s="1"/>
      <c r="C68" s="1"/>
      <c r="D68" s="1"/>
      <c r="E68" s="2"/>
      <c r="F68" s="2"/>
      <c r="G68" s="3"/>
      <c r="H68" s="2"/>
      <c r="I68" s="2"/>
      <c r="J68" s="2"/>
    </row>
    <row r="69" spans="1:10" ht="14.5" x14ac:dyDescent="0.35">
      <c r="A69" s="2"/>
      <c r="B69" s="1"/>
      <c r="C69" s="1"/>
      <c r="D69" s="1"/>
      <c r="E69" s="2"/>
      <c r="F69" s="2"/>
      <c r="G69" s="3"/>
      <c r="H69" s="2"/>
      <c r="I69" s="2"/>
      <c r="J69" s="2"/>
    </row>
    <row r="70" spans="1:10" ht="14.5" x14ac:dyDescent="0.35">
      <c r="A70" s="2"/>
      <c r="B70" s="1"/>
      <c r="C70" s="1"/>
      <c r="D70" s="1"/>
      <c r="E70" s="2"/>
      <c r="F70" s="2"/>
      <c r="G70" s="3"/>
      <c r="H70" s="2"/>
      <c r="I70" s="2"/>
      <c r="J70" s="2"/>
    </row>
    <row r="71" spans="1:10" ht="14.5" x14ac:dyDescent="0.35">
      <c r="A71" s="2"/>
      <c r="B71" s="1"/>
      <c r="C71" s="1"/>
      <c r="D71" s="1"/>
      <c r="E71" s="2"/>
      <c r="F71" s="2"/>
      <c r="G71" s="3"/>
      <c r="H71" s="2"/>
      <c r="I71" s="2"/>
      <c r="J71" s="2"/>
    </row>
    <row r="72" spans="1:10" ht="14.5" x14ac:dyDescent="0.35">
      <c r="A72" s="2"/>
      <c r="B72" s="1"/>
      <c r="C72" s="1"/>
      <c r="D72" s="1"/>
      <c r="E72" s="2"/>
      <c r="F72" s="2"/>
      <c r="G72" s="3"/>
      <c r="H72" s="2"/>
      <c r="I72" s="2"/>
      <c r="J72" s="2"/>
    </row>
    <row r="73" spans="1:10" ht="14.5" x14ac:dyDescent="0.35">
      <c r="A73" s="2"/>
      <c r="B73" s="1"/>
      <c r="C73" s="1"/>
      <c r="D73" s="1"/>
      <c r="E73" s="2"/>
      <c r="F73" s="2"/>
      <c r="G73" s="3"/>
      <c r="H73" s="2"/>
      <c r="I73" s="2"/>
      <c r="J73" s="2"/>
    </row>
    <row r="74" spans="1:10" ht="14.5" x14ac:dyDescent="0.35">
      <c r="A74" s="2"/>
      <c r="B74" s="1"/>
      <c r="C74" s="1"/>
      <c r="D74" s="1"/>
      <c r="E74" s="2"/>
      <c r="F74" s="2"/>
      <c r="G74" s="3"/>
      <c r="H74" s="2"/>
      <c r="I74" s="2"/>
      <c r="J74" s="2"/>
    </row>
    <row r="75" spans="1:10" ht="14.5" x14ac:dyDescent="0.35">
      <c r="A75" s="2"/>
      <c r="B75" s="1"/>
      <c r="C75" s="1"/>
      <c r="D75" s="1"/>
      <c r="E75" s="2"/>
      <c r="F75" s="2"/>
      <c r="G75" s="3"/>
      <c r="H75" s="2"/>
      <c r="I75" s="2"/>
      <c r="J75" s="2"/>
    </row>
    <row r="76" spans="1:10" ht="14.5" x14ac:dyDescent="0.35">
      <c r="A76" s="2"/>
      <c r="B76" s="1"/>
      <c r="C76" s="1"/>
      <c r="D76" s="1"/>
      <c r="E76" s="2"/>
      <c r="F76" s="2"/>
      <c r="G76" s="3"/>
      <c r="H76" s="2"/>
      <c r="I76" s="2"/>
      <c r="J76" s="2"/>
    </row>
    <row r="77" spans="1:10" ht="14.5" x14ac:dyDescent="0.35">
      <c r="A77" s="2"/>
      <c r="B77" s="1"/>
      <c r="C77" s="1"/>
      <c r="D77" s="1"/>
      <c r="E77" s="2"/>
      <c r="F77" s="2"/>
      <c r="G77" s="3"/>
      <c r="H77" s="2"/>
      <c r="I77" s="2"/>
      <c r="J77" s="2"/>
    </row>
    <row r="78" spans="1:10" ht="14.5" x14ac:dyDescent="0.35">
      <c r="A78" s="2"/>
      <c r="B78" s="1"/>
      <c r="C78" s="1"/>
      <c r="D78" s="1"/>
      <c r="E78" s="2"/>
      <c r="F78" s="2"/>
      <c r="G78" s="3"/>
      <c r="H78" s="2"/>
      <c r="I78" s="2"/>
      <c r="J78" s="2"/>
    </row>
    <row r="79" spans="1:10" ht="14.5" x14ac:dyDescent="0.35">
      <c r="A79" s="2"/>
      <c r="B79" s="1"/>
      <c r="C79" s="1"/>
      <c r="D79" s="1"/>
      <c r="E79" s="2"/>
      <c r="F79" s="2"/>
      <c r="G79" s="3"/>
      <c r="H79" s="2"/>
      <c r="I79" s="2"/>
      <c r="J79" s="2"/>
    </row>
    <row r="80" spans="1:10" ht="14.5" x14ac:dyDescent="0.35">
      <c r="A80" s="2"/>
      <c r="B80" s="1"/>
      <c r="C80" s="1"/>
      <c r="D80" s="1"/>
      <c r="E80" s="2"/>
      <c r="F80" s="2"/>
      <c r="G80" s="3"/>
      <c r="H80" s="2"/>
      <c r="I80" s="2"/>
      <c r="J80" s="2"/>
    </row>
    <row r="81" spans="1:10" ht="14.5" x14ac:dyDescent="0.35">
      <c r="A81" s="2"/>
      <c r="B81" s="1"/>
      <c r="C81" s="1"/>
      <c r="D81" s="1"/>
      <c r="E81" s="2"/>
      <c r="F81" s="2"/>
      <c r="G81" s="3"/>
      <c r="H81" s="2"/>
      <c r="I81" s="2"/>
      <c r="J81" s="2"/>
    </row>
    <row r="82" spans="1:10" ht="14.5" x14ac:dyDescent="0.35">
      <c r="A82" s="2"/>
      <c r="B82" s="1"/>
      <c r="C82" s="1"/>
      <c r="D82" s="1"/>
      <c r="E82" s="2"/>
      <c r="F82" s="2"/>
      <c r="G82" s="3"/>
      <c r="H82" s="2"/>
      <c r="I82" s="2"/>
      <c r="J82" s="2"/>
    </row>
    <row r="83" spans="1:10" ht="14.5" x14ac:dyDescent="0.35">
      <c r="A83" s="2"/>
      <c r="B83" s="1"/>
      <c r="C83" s="1"/>
      <c r="D83" s="1"/>
      <c r="E83" s="2"/>
      <c r="F83" s="2"/>
      <c r="G83" s="3"/>
      <c r="H83" s="2"/>
      <c r="I83" s="2"/>
      <c r="J83" s="2"/>
    </row>
    <row r="84" spans="1:10" ht="14.5" x14ac:dyDescent="0.35">
      <c r="A84" s="2"/>
      <c r="B84" s="1"/>
      <c r="C84" s="1"/>
      <c r="D84" s="1"/>
      <c r="E84" s="2"/>
      <c r="F84" s="2"/>
      <c r="G84" s="3"/>
      <c r="H84" s="2"/>
      <c r="I84" s="2"/>
      <c r="J84" s="2"/>
    </row>
    <row r="85" spans="1:10" ht="14.5" x14ac:dyDescent="0.35">
      <c r="A85" s="2"/>
      <c r="B85" s="1"/>
      <c r="C85" s="1"/>
      <c r="D85" s="1"/>
      <c r="E85" s="2"/>
      <c r="F85" s="2"/>
      <c r="G85" s="3"/>
      <c r="H85" s="2"/>
      <c r="I85" s="2"/>
      <c r="J85" s="2"/>
    </row>
    <row r="86" spans="1:10" ht="14.5" x14ac:dyDescent="0.35"/>
    <row r="87" spans="1:10" ht="14.5" x14ac:dyDescent="0.35"/>
    <row r="88" spans="1:10" ht="14.5" x14ac:dyDescent="0.35"/>
    <row r="89" spans="1:10" ht="14.5" x14ac:dyDescent="0.35"/>
    <row r="90" spans="1:10" ht="14.5" x14ac:dyDescent="0.35"/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</sheetData>
  <sortState xmlns:xlrd2="http://schemas.microsoft.com/office/spreadsheetml/2017/richdata2" ref="B4:G15">
    <sortCondition ref="F4:F15"/>
    <sortCondition ref="B4:B15"/>
  </sortState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13"/>
  <sheetViews>
    <sheetView workbookViewId="0"/>
  </sheetViews>
  <sheetFormatPr defaultColWidth="14.36328125" defaultRowHeight="15" customHeight="1" x14ac:dyDescent="0.35"/>
  <cols>
    <col min="1" max="1" width="9.1796875" style="63" customWidth="1"/>
    <col min="2" max="4" width="18.54296875" style="67" customWidth="1"/>
    <col min="5" max="5" width="8.36328125" style="63" customWidth="1"/>
    <col min="6" max="6" width="8.81640625" style="63" customWidth="1"/>
    <col min="7" max="7" width="8.54296875" style="68" customWidth="1"/>
    <col min="8" max="8" width="7" style="63" customWidth="1"/>
    <col min="9" max="9" width="3.36328125" style="63" customWidth="1"/>
    <col min="10" max="16384" width="14.36328125" style="63"/>
  </cols>
  <sheetData>
    <row r="1" spans="1:11" ht="14.5" x14ac:dyDescent="0.35">
      <c r="A1" s="62" t="s">
        <v>204</v>
      </c>
      <c r="B1" s="1"/>
      <c r="C1" s="1"/>
      <c r="D1" s="1"/>
      <c r="E1" s="2"/>
      <c r="F1" s="2"/>
      <c r="G1" s="3"/>
      <c r="H1" s="2"/>
      <c r="I1" s="2"/>
      <c r="J1" s="2"/>
    </row>
    <row r="2" spans="1:11" ht="14.5" x14ac:dyDescent="0.35">
      <c r="A2" s="2"/>
      <c r="B2" s="1"/>
      <c r="C2" s="1"/>
      <c r="D2" s="1"/>
      <c r="E2" s="2"/>
      <c r="F2" s="2"/>
      <c r="G2" s="3"/>
      <c r="H2" s="2"/>
      <c r="I2" s="2"/>
      <c r="J2" s="2"/>
    </row>
    <row r="3" spans="1:11" ht="29" x14ac:dyDescent="0.35">
      <c r="A3" s="10" t="s">
        <v>17</v>
      </c>
      <c r="B3" s="4" t="s">
        <v>1</v>
      </c>
      <c r="C3" s="4" t="s">
        <v>2</v>
      </c>
      <c r="D3" s="4" t="s">
        <v>12</v>
      </c>
      <c r="E3" s="10" t="s">
        <v>18</v>
      </c>
      <c r="F3" s="11" t="s">
        <v>19</v>
      </c>
      <c r="G3" s="12" t="s">
        <v>23</v>
      </c>
      <c r="H3" s="10" t="s">
        <v>20</v>
      </c>
      <c r="I3" s="5"/>
      <c r="J3" s="2"/>
      <c r="K3" s="64"/>
    </row>
    <row r="4" spans="1:11" ht="14.5" x14ac:dyDescent="0.35">
      <c r="A4" s="17">
        <v>1</v>
      </c>
      <c r="B4" s="6" t="s">
        <v>100</v>
      </c>
      <c r="C4" s="6" t="s">
        <v>103</v>
      </c>
      <c r="D4" s="6" t="s">
        <v>234</v>
      </c>
      <c r="E4" s="13">
        <v>15</v>
      </c>
      <c r="F4" s="14">
        <v>1</v>
      </c>
      <c r="G4" s="15">
        <v>1.3969907407407407E-2</v>
      </c>
      <c r="H4" s="16">
        <v>20</v>
      </c>
      <c r="I4" s="8"/>
      <c r="J4" s="65"/>
      <c r="K4" s="66"/>
    </row>
    <row r="5" spans="1:11" ht="29" x14ac:dyDescent="0.35">
      <c r="A5" s="17">
        <v>2</v>
      </c>
      <c r="B5" s="6" t="s">
        <v>39</v>
      </c>
      <c r="C5" s="6" t="s">
        <v>247</v>
      </c>
      <c r="D5" s="6" t="s">
        <v>248</v>
      </c>
      <c r="E5" s="13">
        <v>3</v>
      </c>
      <c r="F5" s="14">
        <v>3</v>
      </c>
      <c r="G5" s="15">
        <v>1.2395833333333333E-2</v>
      </c>
      <c r="H5" s="17">
        <v>19</v>
      </c>
      <c r="I5" s="8"/>
      <c r="J5" s="65"/>
      <c r="K5" s="66"/>
    </row>
    <row r="6" spans="1:11" ht="29" x14ac:dyDescent="0.35">
      <c r="A6" s="17" t="s">
        <v>269</v>
      </c>
      <c r="B6" s="6" t="s">
        <v>77</v>
      </c>
      <c r="C6" s="6" t="s">
        <v>83</v>
      </c>
      <c r="D6" s="6" t="s">
        <v>235</v>
      </c>
      <c r="E6" s="13">
        <v>42</v>
      </c>
      <c r="F6" s="14">
        <v>5</v>
      </c>
      <c r="G6" s="15">
        <v>1.636574074074074E-2</v>
      </c>
      <c r="H6" s="17">
        <v>18</v>
      </c>
      <c r="I6" s="8" t="s">
        <v>257</v>
      </c>
      <c r="J6" s="65"/>
      <c r="K6" s="66"/>
    </row>
    <row r="7" spans="1:11" ht="14.5" x14ac:dyDescent="0.35">
      <c r="A7" s="17" t="s">
        <v>269</v>
      </c>
      <c r="B7" s="6" t="s">
        <v>40</v>
      </c>
      <c r="C7" s="6" t="s">
        <v>41</v>
      </c>
      <c r="D7" s="6" t="s">
        <v>248</v>
      </c>
      <c r="E7" s="13">
        <v>5</v>
      </c>
      <c r="F7" s="14">
        <v>5</v>
      </c>
      <c r="G7" s="15">
        <v>1.2650462962962962E-2</v>
      </c>
      <c r="H7" s="16">
        <v>18</v>
      </c>
      <c r="I7" s="8"/>
      <c r="J7" s="65"/>
      <c r="K7" s="66"/>
    </row>
    <row r="8" spans="1:11" ht="14.5" x14ac:dyDescent="0.35">
      <c r="A8" s="17">
        <v>5</v>
      </c>
      <c r="B8" s="6" t="s">
        <v>115</v>
      </c>
      <c r="C8" s="6" t="s">
        <v>116</v>
      </c>
      <c r="D8" s="6"/>
      <c r="E8" s="13">
        <v>7</v>
      </c>
      <c r="F8" s="14">
        <v>7</v>
      </c>
      <c r="G8" s="15">
        <v>1.2835648148148148E-2</v>
      </c>
      <c r="H8" s="17">
        <v>16</v>
      </c>
      <c r="I8" s="8" t="s">
        <v>257</v>
      </c>
      <c r="J8" s="65"/>
      <c r="K8" s="66"/>
    </row>
    <row r="9" spans="1:11" ht="14.5" x14ac:dyDescent="0.35">
      <c r="A9" s="17">
        <v>6</v>
      </c>
      <c r="B9" s="6" t="s">
        <v>225</v>
      </c>
      <c r="C9" s="6" t="s">
        <v>226</v>
      </c>
      <c r="D9" s="6" t="s">
        <v>243</v>
      </c>
      <c r="E9" s="13">
        <v>56</v>
      </c>
      <c r="F9" s="14">
        <v>8</v>
      </c>
      <c r="G9" s="15">
        <v>1.6944444444444446E-2</v>
      </c>
      <c r="H9" s="17">
        <v>15</v>
      </c>
      <c r="I9" s="8"/>
      <c r="J9" s="65"/>
      <c r="K9" s="66"/>
    </row>
    <row r="10" spans="1:11" ht="14.5" x14ac:dyDescent="0.35">
      <c r="A10" s="17">
        <v>7</v>
      </c>
      <c r="B10" s="6" t="s">
        <v>223</v>
      </c>
      <c r="C10" s="6" t="s">
        <v>224</v>
      </c>
      <c r="D10" s="6" t="s">
        <v>243</v>
      </c>
      <c r="E10" s="13">
        <v>63</v>
      </c>
      <c r="F10" s="14">
        <v>10</v>
      </c>
      <c r="G10" s="15">
        <v>1.7233796296296296E-2</v>
      </c>
      <c r="H10" s="16">
        <v>14</v>
      </c>
      <c r="I10" s="8"/>
      <c r="J10" s="65"/>
      <c r="K10" s="66"/>
    </row>
    <row r="11" spans="1:11" ht="14.5" x14ac:dyDescent="0.35">
      <c r="A11" s="17">
        <v>8</v>
      </c>
      <c r="B11" s="6" t="s">
        <v>193</v>
      </c>
      <c r="C11" s="6" t="s">
        <v>184</v>
      </c>
      <c r="D11" s="6" t="s">
        <v>241</v>
      </c>
      <c r="E11" s="13">
        <v>13</v>
      </c>
      <c r="F11" s="14">
        <v>13</v>
      </c>
      <c r="G11" s="15">
        <v>1.3865740740740741E-2</v>
      </c>
      <c r="H11" s="17">
        <v>13</v>
      </c>
      <c r="I11" s="8"/>
      <c r="J11" s="65"/>
      <c r="K11" s="66"/>
    </row>
    <row r="12" spans="1:11" ht="14.5" x14ac:dyDescent="0.35">
      <c r="A12" s="17">
        <v>9</v>
      </c>
      <c r="B12" s="6" t="s">
        <v>101</v>
      </c>
      <c r="C12" s="6" t="s">
        <v>102</v>
      </c>
      <c r="D12" s="6" t="s">
        <v>234</v>
      </c>
      <c r="E12" s="13">
        <v>14</v>
      </c>
      <c r="F12" s="14">
        <v>14</v>
      </c>
      <c r="G12" s="15">
        <v>1.3946759259259259E-2</v>
      </c>
      <c r="H12" s="17">
        <v>12</v>
      </c>
      <c r="I12" s="8" t="s">
        <v>257</v>
      </c>
      <c r="J12" s="65"/>
      <c r="K12" s="66"/>
    </row>
    <row r="13" spans="1:11" ht="14.5" x14ac:dyDescent="0.35">
      <c r="A13" s="17">
        <v>10</v>
      </c>
      <c r="B13" s="6" t="s">
        <v>10</v>
      </c>
      <c r="C13" s="6" t="s">
        <v>11</v>
      </c>
      <c r="D13" s="6" t="s">
        <v>249</v>
      </c>
      <c r="E13" s="13">
        <v>108</v>
      </c>
      <c r="F13" s="14">
        <v>24</v>
      </c>
      <c r="G13" s="15">
        <v>1.9166666666666665E-2</v>
      </c>
      <c r="H13" s="16">
        <v>11</v>
      </c>
      <c r="I13" s="8"/>
      <c r="J13" s="65"/>
      <c r="K13" s="66"/>
    </row>
    <row r="14" spans="1:11" ht="14.5" x14ac:dyDescent="0.35">
      <c r="A14" s="17">
        <v>11</v>
      </c>
      <c r="B14" s="6" t="s">
        <v>67</v>
      </c>
      <c r="C14" s="6" t="s">
        <v>68</v>
      </c>
      <c r="D14" s="6" t="s">
        <v>246</v>
      </c>
      <c r="E14" s="13">
        <v>109</v>
      </c>
      <c r="F14" s="14">
        <v>25</v>
      </c>
      <c r="G14" s="15">
        <v>1.9166666666666665E-2</v>
      </c>
      <c r="H14" s="17">
        <v>10</v>
      </c>
      <c r="I14" s="8"/>
      <c r="J14" s="65"/>
      <c r="K14" s="66"/>
    </row>
    <row r="15" spans="1:11" ht="14.5" x14ac:dyDescent="0.35">
      <c r="A15" s="17">
        <v>12</v>
      </c>
      <c r="B15" s="6" t="s">
        <v>254</v>
      </c>
      <c r="C15" s="6" t="s">
        <v>258</v>
      </c>
      <c r="D15" s="6"/>
      <c r="E15" s="13">
        <v>28</v>
      </c>
      <c r="F15" s="14">
        <v>26</v>
      </c>
      <c r="G15" s="15">
        <v>1.5324074074074073E-2</v>
      </c>
      <c r="H15" s="17">
        <v>9</v>
      </c>
      <c r="I15" s="8" t="s">
        <v>257</v>
      </c>
      <c r="J15" s="65"/>
      <c r="K15" s="66"/>
    </row>
    <row r="16" spans="1:11" ht="14.5" x14ac:dyDescent="0.35">
      <c r="A16" s="17">
        <v>13</v>
      </c>
      <c r="B16" s="6" t="s">
        <v>9</v>
      </c>
      <c r="C16" s="6" t="s">
        <v>184</v>
      </c>
      <c r="D16" s="6" t="s">
        <v>241</v>
      </c>
      <c r="E16" s="13">
        <v>55</v>
      </c>
      <c r="F16" s="14">
        <v>48</v>
      </c>
      <c r="G16" s="15">
        <v>1.6944444444444446E-2</v>
      </c>
      <c r="H16" s="16">
        <v>8</v>
      </c>
      <c r="I16" s="8"/>
      <c r="J16" s="65"/>
      <c r="K16" s="66"/>
    </row>
    <row r="17" spans="1:11" ht="29" x14ac:dyDescent="0.35">
      <c r="A17" s="17">
        <v>14</v>
      </c>
      <c r="B17" s="6" t="s">
        <v>265</v>
      </c>
      <c r="C17" s="6" t="s">
        <v>266</v>
      </c>
      <c r="D17" s="6"/>
      <c r="E17" s="13">
        <v>168</v>
      </c>
      <c r="F17" s="14">
        <v>111</v>
      </c>
      <c r="G17" s="15">
        <v>2.2395833333333334E-2</v>
      </c>
      <c r="H17" s="17">
        <v>7</v>
      </c>
      <c r="I17" s="8"/>
      <c r="J17" s="65"/>
      <c r="K17" s="66"/>
    </row>
    <row r="18" spans="1:11" ht="14.5" x14ac:dyDescent="0.35">
      <c r="A18" s="17">
        <v>15</v>
      </c>
      <c r="B18" s="6"/>
      <c r="C18" s="6"/>
      <c r="D18" s="6"/>
      <c r="E18" s="13"/>
      <c r="F18" s="14"/>
      <c r="G18" s="15"/>
      <c r="H18" s="17">
        <v>6</v>
      </c>
      <c r="I18" s="8"/>
      <c r="J18" s="65"/>
      <c r="K18" s="65"/>
    </row>
    <row r="19" spans="1:11" ht="14.5" x14ac:dyDescent="0.35">
      <c r="A19" s="17">
        <v>16</v>
      </c>
      <c r="B19" s="6"/>
      <c r="C19" s="6"/>
      <c r="D19" s="6"/>
      <c r="E19" s="13"/>
      <c r="F19" s="14"/>
      <c r="G19" s="15"/>
      <c r="H19" s="16">
        <v>5</v>
      </c>
      <c r="I19" s="8"/>
      <c r="J19" s="65"/>
      <c r="K19" s="66"/>
    </row>
    <row r="20" spans="1:11" ht="14.5" x14ac:dyDescent="0.35">
      <c r="A20" s="17">
        <v>17</v>
      </c>
      <c r="B20" s="6"/>
      <c r="C20" s="6"/>
      <c r="D20" s="6"/>
      <c r="E20" s="13"/>
      <c r="F20" s="14"/>
      <c r="G20" s="15"/>
      <c r="H20" s="17">
        <v>4</v>
      </c>
      <c r="I20" s="8"/>
      <c r="J20" s="65"/>
      <c r="K20" s="66"/>
    </row>
    <row r="21" spans="1:11" ht="14.5" x14ac:dyDescent="0.35">
      <c r="A21" s="17">
        <v>18</v>
      </c>
      <c r="B21" s="6"/>
      <c r="C21" s="6"/>
      <c r="D21" s="6"/>
      <c r="E21" s="13"/>
      <c r="F21" s="14"/>
      <c r="G21" s="15"/>
      <c r="H21" s="17">
        <v>3</v>
      </c>
      <c r="I21" s="8"/>
      <c r="J21" s="65"/>
      <c r="K21" s="66"/>
    </row>
    <row r="22" spans="1:11" ht="14.5" x14ac:dyDescent="0.35">
      <c r="A22" s="17">
        <v>19</v>
      </c>
      <c r="B22" s="6"/>
      <c r="C22" s="6"/>
      <c r="D22" s="6"/>
      <c r="E22" s="13"/>
      <c r="F22" s="14"/>
      <c r="G22" s="15"/>
      <c r="H22" s="16">
        <v>2</v>
      </c>
      <c r="I22" s="8"/>
      <c r="J22" s="65"/>
      <c r="K22" s="66"/>
    </row>
    <row r="23" spans="1:11" ht="14.5" x14ac:dyDescent="0.35">
      <c r="A23" s="17">
        <v>20</v>
      </c>
      <c r="B23" s="6"/>
      <c r="C23" s="6"/>
      <c r="D23" s="6"/>
      <c r="E23" s="13"/>
      <c r="F23" s="14"/>
      <c r="G23" s="15"/>
      <c r="H23" s="17">
        <v>1</v>
      </c>
      <c r="I23" s="8"/>
      <c r="J23" s="65"/>
      <c r="K23" s="66"/>
    </row>
    <row r="24" spans="1:11" ht="14.5" x14ac:dyDescent="0.35">
      <c r="A24" s="2"/>
      <c r="B24" s="1"/>
      <c r="C24" s="1"/>
      <c r="D24" s="1"/>
      <c r="E24" s="2"/>
      <c r="F24" s="2"/>
      <c r="G24" s="3"/>
      <c r="H24" s="2"/>
      <c r="I24" s="7"/>
      <c r="J24" s="2"/>
    </row>
    <row r="25" spans="1:11" ht="14.5" x14ac:dyDescent="0.35">
      <c r="A25" s="2" t="s">
        <v>138</v>
      </c>
      <c r="B25" s="1"/>
      <c r="C25" s="1"/>
      <c r="D25" s="1"/>
      <c r="E25" s="2"/>
      <c r="F25" s="2"/>
      <c r="G25" s="3"/>
      <c r="H25" s="2"/>
      <c r="I25" s="7"/>
      <c r="J25" s="2"/>
    </row>
    <row r="26" spans="1:11" ht="14.5" x14ac:dyDescent="0.35">
      <c r="A26" s="9"/>
      <c r="B26" s="6"/>
      <c r="C26" s="6"/>
      <c r="D26" s="6"/>
      <c r="E26" s="18"/>
      <c r="F26" s="18"/>
      <c r="G26" s="19"/>
      <c r="H26" s="2"/>
      <c r="I26" s="7"/>
      <c r="J26" s="2"/>
    </row>
    <row r="27" spans="1:11" ht="14.5" x14ac:dyDescent="0.35">
      <c r="A27" s="2"/>
      <c r="B27" s="1"/>
      <c r="C27" s="1"/>
      <c r="D27" s="1"/>
      <c r="E27" s="2"/>
      <c r="F27" s="2"/>
      <c r="G27" s="3"/>
      <c r="H27" s="2"/>
      <c r="I27" s="7"/>
      <c r="J27" s="2"/>
    </row>
    <row r="28" spans="1:11" ht="14.5" x14ac:dyDescent="0.35">
      <c r="A28" s="2" t="s">
        <v>268</v>
      </c>
      <c r="B28" s="1"/>
      <c r="C28" s="1"/>
      <c r="D28" s="1"/>
      <c r="E28" s="2"/>
      <c r="F28" s="2"/>
      <c r="G28" s="3"/>
      <c r="H28" s="2"/>
      <c r="I28" s="7"/>
      <c r="J28" s="2"/>
    </row>
    <row r="29" spans="1:11" ht="14.5" x14ac:dyDescent="0.35">
      <c r="A29" s="2"/>
      <c r="B29" s="1"/>
      <c r="C29" s="1"/>
      <c r="D29" s="1"/>
      <c r="E29" s="2"/>
      <c r="F29" s="2"/>
      <c r="G29" s="3"/>
      <c r="H29" s="2"/>
      <c r="I29" s="7"/>
      <c r="J29" s="2"/>
    </row>
    <row r="30" spans="1:11" ht="14.5" x14ac:dyDescent="0.35">
      <c r="A30" s="2" t="s">
        <v>267</v>
      </c>
      <c r="B30" s="1"/>
      <c r="C30" s="1"/>
      <c r="D30" s="1"/>
      <c r="E30" s="2"/>
      <c r="F30" s="2"/>
      <c r="G30" s="3"/>
      <c r="H30" s="2"/>
      <c r="I30" s="7"/>
      <c r="J30" s="2"/>
    </row>
    <row r="31" spans="1:11" ht="14.5" x14ac:dyDescent="0.35">
      <c r="A31" s="2"/>
      <c r="B31" s="1"/>
      <c r="C31" s="1"/>
      <c r="D31" s="1"/>
      <c r="E31" s="2"/>
      <c r="F31" s="2"/>
      <c r="G31" s="3"/>
      <c r="H31" s="2"/>
      <c r="I31" s="2"/>
      <c r="J31" s="2"/>
    </row>
    <row r="32" spans="1:11" ht="14.5" x14ac:dyDescent="0.35">
      <c r="A32" s="2"/>
      <c r="B32" s="1"/>
      <c r="C32" s="1"/>
      <c r="D32" s="1"/>
      <c r="E32" s="2"/>
      <c r="F32" s="2"/>
      <c r="G32" s="3"/>
      <c r="H32" s="2"/>
      <c r="I32" s="2"/>
      <c r="J32" s="2"/>
    </row>
    <row r="33" spans="1:10" ht="14.5" x14ac:dyDescent="0.35">
      <c r="A33" s="2"/>
      <c r="B33" s="1"/>
      <c r="C33" s="1"/>
      <c r="D33" s="1"/>
      <c r="E33" s="2"/>
      <c r="F33" s="2"/>
      <c r="G33" s="3"/>
      <c r="H33" s="2"/>
      <c r="I33" s="2"/>
      <c r="J33" s="2"/>
    </row>
    <row r="34" spans="1:10" ht="14.5" x14ac:dyDescent="0.35">
      <c r="A34" s="2"/>
      <c r="B34" s="1"/>
      <c r="C34" s="1"/>
      <c r="D34" s="1"/>
      <c r="E34" s="2"/>
      <c r="F34" s="2"/>
      <c r="G34" s="3"/>
      <c r="H34" s="2"/>
      <c r="I34" s="2"/>
      <c r="J34" s="2"/>
    </row>
    <row r="35" spans="1:10" ht="14.5" x14ac:dyDescent="0.35">
      <c r="A35" s="2"/>
      <c r="B35" s="1"/>
      <c r="C35" s="1"/>
      <c r="D35" s="1"/>
      <c r="E35" s="2"/>
      <c r="F35" s="2"/>
      <c r="G35" s="3"/>
      <c r="H35" s="2"/>
      <c r="I35" s="2"/>
      <c r="J35" s="2"/>
    </row>
    <row r="36" spans="1:10" ht="14.5" x14ac:dyDescent="0.35">
      <c r="A36" s="2"/>
      <c r="B36" s="1"/>
      <c r="C36" s="1"/>
      <c r="D36" s="1"/>
      <c r="E36" s="2"/>
      <c r="F36" s="2"/>
      <c r="G36" s="3"/>
      <c r="H36" s="2"/>
      <c r="I36" s="2"/>
      <c r="J36" s="2"/>
    </row>
    <row r="37" spans="1:10" ht="14.5" x14ac:dyDescent="0.35">
      <c r="A37" s="2"/>
      <c r="B37" s="1"/>
      <c r="C37" s="1"/>
      <c r="D37" s="1"/>
      <c r="E37" s="2"/>
      <c r="F37" s="2"/>
      <c r="G37" s="3"/>
      <c r="H37" s="2"/>
      <c r="I37" s="2"/>
      <c r="J37" s="2"/>
    </row>
    <row r="38" spans="1:10" ht="14.5" x14ac:dyDescent="0.35">
      <c r="A38" s="2"/>
      <c r="B38" s="1"/>
      <c r="C38" s="1"/>
      <c r="D38" s="1"/>
      <c r="E38" s="2"/>
      <c r="F38" s="2"/>
      <c r="G38" s="3"/>
      <c r="H38" s="2"/>
      <c r="I38" s="2"/>
      <c r="J38" s="2"/>
    </row>
    <row r="39" spans="1:10" ht="14.5" x14ac:dyDescent="0.35">
      <c r="A39" s="2"/>
      <c r="B39" s="1"/>
      <c r="C39" s="1"/>
      <c r="D39" s="1"/>
      <c r="E39" s="2"/>
      <c r="F39" s="2"/>
      <c r="G39" s="3"/>
      <c r="H39" s="2"/>
      <c r="I39" s="2"/>
      <c r="J39" s="2"/>
    </row>
    <row r="40" spans="1:10" ht="14.5" x14ac:dyDescent="0.35">
      <c r="A40" s="2"/>
      <c r="B40" s="1"/>
      <c r="C40" s="1"/>
      <c r="D40" s="1"/>
      <c r="E40" s="2"/>
      <c r="F40" s="2"/>
      <c r="G40" s="3"/>
      <c r="H40" s="2"/>
      <c r="I40" s="2"/>
      <c r="J40" s="2"/>
    </row>
    <row r="41" spans="1:10" ht="14.5" x14ac:dyDescent="0.35">
      <c r="A41" s="2"/>
      <c r="B41" s="1"/>
      <c r="C41" s="1"/>
      <c r="D41" s="1"/>
      <c r="E41" s="2"/>
      <c r="F41" s="2"/>
      <c r="G41" s="3"/>
      <c r="H41" s="2"/>
      <c r="I41" s="2"/>
      <c r="J41" s="2"/>
    </row>
    <row r="42" spans="1:10" ht="14.5" x14ac:dyDescent="0.35">
      <c r="A42" s="2"/>
      <c r="B42" s="1"/>
      <c r="C42" s="1"/>
      <c r="D42" s="1"/>
      <c r="E42" s="2"/>
      <c r="F42" s="2"/>
      <c r="G42" s="3"/>
      <c r="H42" s="2"/>
      <c r="I42" s="2"/>
      <c r="J42" s="2"/>
    </row>
    <row r="43" spans="1:10" ht="14.5" x14ac:dyDescent="0.35">
      <c r="A43" s="2"/>
      <c r="B43" s="1"/>
      <c r="C43" s="1"/>
      <c r="D43" s="1"/>
      <c r="E43" s="2"/>
      <c r="F43" s="2"/>
      <c r="G43" s="3"/>
      <c r="H43" s="2"/>
      <c r="I43" s="2"/>
      <c r="J43" s="2"/>
    </row>
    <row r="44" spans="1:10" ht="14.5" x14ac:dyDescent="0.35">
      <c r="A44" s="2"/>
      <c r="B44" s="1"/>
      <c r="C44" s="1"/>
      <c r="D44" s="1"/>
      <c r="E44" s="2"/>
      <c r="F44" s="2"/>
      <c r="G44" s="3"/>
      <c r="H44" s="2"/>
      <c r="I44" s="2"/>
      <c r="J44" s="2"/>
    </row>
    <row r="45" spans="1:10" ht="14.5" x14ac:dyDescent="0.35">
      <c r="A45" s="2"/>
      <c r="B45" s="1"/>
      <c r="C45" s="1"/>
      <c r="D45" s="1"/>
      <c r="E45" s="2"/>
      <c r="F45" s="2"/>
      <c r="G45" s="3"/>
      <c r="H45" s="2"/>
      <c r="I45" s="2"/>
      <c r="J45" s="2"/>
    </row>
    <row r="46" spans="1:10" ht="14.5" x14ac:dyDescent="0.35">
      <c r="A46" s="2"/>
      <c r="B46" s="1"/>
      <c r="C46" s="1"/>
      <c r="D46" s="1"/>
      <c r="E46" s="2"/>
      <c r="F46" s="2"/>
      <c r="G46" s="3"/>
      <c r="H46" s="2"/>
      <c r="I46" s="2"/>
      <c r="J46" s="2"/>
    </row>
    <row r="47" spans="1:10" ht="14.5" x14ac:dyDescent="0.35">
      <c r="A47" s="2"/>
      <c r="B47" s="1"/>
      <c r="C47" s="1"/>
      <c r="D47" s="1"/>
      <c r="E47" s="2"/>
      <c r="F47" s="2"/>
      <c r="G47" s="3"/>
      <c r="H47" s="2"/>
      <c r="I47" s="2"/>
      <c r="J47" s="2"/>
    </row>
    <row r="48" spans="1:10" ht="14.5" x14ac:dyDescent="0.35">
      <c r="A48" s="2"/>
      <c r="B48" s="1"/>
      <c r="C48" s="1"/>
      <c r="D48" s="1"/>
      <c r="E48" s="2"/>
      <c r="F48" s="2"/>
      <c r="G48" s="3"/>
      <c r="H48" s="2"/>
      <c r="I48" s="2"/>
      <c r="J48" s="2"/>
    </row>
    <row r="49" spans="1:10" ht="14.5" x14ac:dyDescent="0.35">
      <c r="A49" s="2"/>
      <c r="B49" s="1"/>
      <c r="C49" s="1"/>
      <c r="D49" s="1"/>
      <c r="E49" s="2"/>
      <c r="F49" s="2"/>
      <c r="G49" s="3"/>
      <c r="H49" s="2"/>
      <c r="I49" s="2"/>
      <c r="J49" s="2"/>
    </row>
    <row r="50" spans="1:10" ht="14.5" x14ac:dyDescent="0.35">
      <c r="A50" s="2"/>
      <c r="B50" s="1"/>
      <c r="C50" s="1"/>
      <c r="D50" s="1"/>
      <c r="E50" s="2"/>
      <c r="F50" s="2"/>
      <c r="G50" s="3"/>
      <c r="H50" s="2"/>
      <c r="I50" s="2"/>
      <c r="J50" s="2"/>
    </row>
    <row r="51" spans="1:10" ht="14.5" x14ac:dyDescent="0.35">
      <c r="A51" s="2"/>
      <c r="B51" s="1"/>
      <c r="C51" s="1"/>
      <c r="D51" s="1"/>
      <c r="E51" s="2"/>
      <c r="F51" s="2"/>
      <c r="G51" s="3"/>
      <c r="H51" s="2"/>
      <c r="I51" s="2"/>
      <c r="J51" s="2"/>
    </row>
    <row r="52" spans="1:10" ht="14.5" x14ac:dyDescent="0.35">
      <c r="A52" s="2"/>
      <c r="B52" s="1"/>
      <c r="C52" s="1"/>
      <c r="D52" s="1"/>
      <c r="E52" s="2"/>
      <c r="F52" s="2"/>
      <c r="G52" s="3"/>
      <c r="H52" s="2"/>
      <c r="I52" s="2"/>
      <c r="J52" s="2"/>
    </row>
    <row r="53" spans="1:10" ht="14.5" x14ac:dyDescent="0.35">
      <c r="A53" s="2"/>
      <c r="B53" s="1"/>
      <c r="C53" s="1"/>
      <c r="D53" s="1"/>
      <c r="E53" s="2"/>
      <c r="F53" s="2"/>
      <c r="G53" s="3"/>
      <c r="H53" s="2"/>
      <c r="I53" s="2"/>
      <c r="J53" s="2"/>
    </row>
    <row r="54" spans="1:10" ht="14.5" x14ac:dyDescent="0.35">
      <c r="A54" s="2"/>
      <c r="B54" s="1"/>
      <c r="C54" s="1"/>
      <c r="D54" s="1"/>
      <c r="E54" s="2"/>
      <c r="F54" s="2"/>
      <c r="G54" s="3"/>
      <c r="H54" s="2"/>
      <c r="I54" s="2"/>
      <c r="J54" s="2"/>
    </row>
    <row r="55" spans="1:10" ht="14.5" x14ac:dyDescent="0.35">
      <c r="A55" s="2"/>
      <c r="B55" s="1"/>
      <c r="C55" s="1"/>
      <c r="D55" s="1"/>
      <c r="E55" s="2"/>
      <c r="F55" s="2"/>
      <c r="G55" s="3"/>
      <c r="H55" s="2"/>
      <c r="I55" s="2"/>
      <c r="J55" s="2"/>
    </row>
    <row r="56" spans="1:10" ht="14.5" x14ac:dyDescent="0.35">
      <c r="A56" s="2"/>
      <c r="B56" s="1"/>
      <c r="C56" s="1"/>
      <c r="D56" s="1"/>
      <c r="E56" s="2"/>
      <c r="F56" s="2"/>
      <c r="G56" s="3"/>
      <c r="H56" s="2"/>
      <c r="I56" s="2"/>
      <c r="J56" s="2"/>
    </row>
    <row r="57" spans="1:10" ht="14.5" x14ac:dyDescent="0.35">
      <c r="A57" s="2"/>
      <c r="B57" s="1"/>
      <c r="C57" s="1"/>
      <c r="D57" s="1"/>
      <c r="E57" s="2"/>
      <c r="F57" s="2"/>
      <c r="G57" s="3"/>
      <c r="H57" s="2"/>
      <c r="I57" s="2"/>
      <c r="J57" s="2"/>
    </row>
    <row r="58" spans="1:10" ht="14.5" x14ac:dyDescent="0.35">
      <c r="A58" s="2"/>
      <c r="B58" s="1"/>
      <c r="C58" s="1"/>
      <c r="D58" s="1"/>
      <c r="E58" s="2"/>
      <c r="F58" s="2"/>
      <c r="G58" s="3"/>
      <c r="H58" s="2"/>
      <c r="I58" s="2"/>
      <c r="J58" s="2"/>
    </row>
    <row r="59" spans="1:10" ht="14.5" x14ac:dyDescent="0.35">
      <c r="A59" s="2"/>
      <c r="B59" s="1"/>
      <c r="C59" s="1"/>
      <c r="D59" s="1"/>
      <c r="E59" s="2"/>
      <c r="F59" s="2"/>
      <c r="G59" s="3"/>
      <c r="H59" s="2"/>
      <c r="I59" s="2"/>
      <c r="J59" s="2"/>
    </row>
    <row r="60" spans="1:10" ht="14.5" x14ac:dyDescent="0.35">
      <c r="A60" s="2"/>
      <c r="B60" s="1"/>
      <c r="C60" s="1"/>
      <c r="D60" s="1"/>
      <c r="E60" s="2"/>
      <c r="F60" s="2"/>
      <c r="G60" s="3"/>
      <c r="H60" s="2"/>
      <c r="I60" s="2"/>
      <c r="J60" s="2"/>
    </row>
    <row r="61" spans="1:10" ht="14.5" x14ac:dyDescent="0.35">
      <c r="A61" s="2"/>
      <c r="B61" s="1"/>
      <c r="C61" s="1"/>
      <c r="D61" s="1"/>
      <c r="E61" s="2"/>
      <c r="F61" s="2"/>
      <c r="G61" s="3"/>
      <c r="H61" s="2"/>
      <c r="I61" s="2"/>
      <c r="J61" s="2"/>
    </row>
    <row r="62" spans="1:10" ht="14.5" x14ac:dyDescent="0.35">
      <c r="A62" s="2"/>
      <c r="B62" s="1"/>
      <c r="C62" s="1"/>
      <c r="D62" s="1"/>
      <c r="E62" s="2"/>
      <c r="F62" s="2"/>
      <c r="G62" s="3"/>
      <c r="H62" s="2"/>
      <c r="I62" s="2"/>
      <c r="J62" s="2"/>
    </row>
    <row r="63" spans="1:10" ht="14.5" x14ac:dyDescent="0.35">
      <c r="A63" s="2"/>
      <c r="B63" s="1"/>
      <c r="C63" s="1"/>
      <c r="D63" s="1"/>
      <c r="E63" s="2"/>
      <c r="F63" s="2"/>
      <c r="G63" s="3"/>
      <c r="H63" s="2"/>
      <c r="I63" s="2"/>
      <c r="J63" s="2"/>
    </row>
    <row r="64" spans="1:10" ht="14.5" x14ac:dyDescent="0.35">
      <c r="A64" s="2"/>
      <c r="B64" s="1"/>
      <c r="C64" s="1"/>
      <c r="D64" s="1"/>
      <c r="E64" s="2"/>
      <c r="F64" s="2"/>
      <c r="G64" s="3"/>
      <c r="H64" s="2"/>
      <c r="I64" s="2"/>
      <c r="J64" s="2"/>
    </row>
    <row r="65" spans="1:10" ht="14.5" x14ac:dyDescent="0.35">
      <c r="A65" s="2"/>
      <c r="B65" s="1"/>
      <c r="C65" s="1"/>
      <c r="D65" s="1"/>
      <c r="E65" s="2"/>
      <c r="F65" s="2"/>
      <c r="G65" s="3"/>
      <c r="H65" s="2"/>
      <c r="I65" s="2"/>
      <c r="J65" s="2"/>
    </row>
    <row r="66" spans="1:10" ht="14.5" x14ac:dyDescent="0.35">
      <c r="A66" s="2"/>
      <c r="B66" s="1"/>
      <c r="C66" s="1"/>
      <c r="D66" s="1"/>
      <c r="E66" s="2"/>
      <c r="F66" s="2"/>
      <c r="G66" s="3"/>
      <c r="H66" s="2"/>
      <c r="I66" s="2"/>
      <c r="J66" s="2"/>
    </row>
    <row r="67" spans="1:10" ht="14.5" x14ac:dyDescent="0.35">
      <c r="A67" s="2"/>
      <c r="B67" s="1"/>
      <c r="C67" s="1"/>
      <c r="D67" s="1"/>
      <c r="E67" s="2"/>
      <c r="F67" s="2"/>
      <c r="G67" s="3"/>
      <c r="H67" s="2"/>
      <c r="I67" s="2"/>
      <c r="J67" s="2"/>
    </row>
    <row r="68" spans="1:10" ht="14.5" x14ac:dyDescent="0.35">
      <c r="A68" s="2"/>
      <c r="B68" s="1"/>
      <c r="C68" s="1"/>
      <c r="D68" s="1"/>
      <c r="E68" s="2"/>
      <c r="F68" s="2"/>
      <c r="G68" s="3"/>
      <c r="H68" s="2"/>
      <c r="I68" s="2"/>
      <c r="J68" s="2"/>
    </row>
    <row r="69" spans="1:10" ht="14.5" x14ac:dyDescent="0.35">
      <c r="A69" s="2"/>
      <c r="B69" s="1"/>
      <c r="C69" s="1"/>
      <c r="D69" s="1"/>
      <c r="E69" s="2"/>
      <c r="F69" s="2"/>
      <c r="G69" s="3"/>
      <c r="H69" s="2"/>
      <c r="I69" s="2"/>
      <c r="J69" s="2"/>
    </row>
    <row r="70" spans="1:10" ht="14.5" x14ac:dyDescent="0.35">
      <c r="A70" s="2"/>
      <c r="B70" s="1"/>
      <c r="C70" s="1"/>
      <c r="D70" s="1"/>
      <c r="E70" s="2"/>
      <c r="F70" s="2"/>
      <c r="G70" s="3"/>
      <c r="H70" s="2"/>
      <c r="I70" s="2"/>
      <c r="J70" s="2"/>
    </row>
    <row r="71" spans="1:10" ht="14.5" x14ac:dyDescent="0.35">
      <c r="A71" s="2"/>
      <c r="B71" s="1"/>
      <c r="C71" s="1"/>
      <c r="D71" s="1"/>
      <c r="E71" s="2"/>
      <c r="F71" s="2"/>
      <c r="G71" s="3"/>
      <c r="H71" s="2"/>
      <c r="I71" s="2"/>
      <c r="J71" s="2"/>
    </row>
    <row r="72" spans="1:10" ht="14.5" x14ac:dyDescent="0.35">
      <c r="A72" s="2"/>
      <c r="B72" s="1"/>
      <c r="C72" s="1"/>
      <c r="D72" s="1"/>
      <c r="E72" s="2"/>
      <c r="F72" s="2"/>
      <c r="G72" s="3"/>
      <c r="H72" s="2"/>
      <c r="I72" s="2"/>
      <c r="J72" s="2"/>
    </row>
    <row r="73" spans="1:10" ht="14.5" x14ac:dyDescent="0.35">
      <c r="A73" s="2"/>
      <c r="B73" s="1"/>
      <c r="C73" s="1"/>
      <c r="D73" s="1"/>
      <c r="E73" s="2"/>
      <c r="F73" s="2"/>
      <c r="G73" s="3"/>
      <c r="H73" s="2"/>
      <c r="I73" s="2"/>
      <c r="J73" s="2"/>
    </row>
    <row r="74" spans="1:10" ht="14.5" x14ac:dyDescent="0.35">
      <c r="A74" s="2"/>
      <c r="B74" s="1"/>
      <c r="C74" s="1"/>
      <c r="D74" s="1"/>
      <c r="E74" s="2"/>
      <c r="F74" s="2"/>
      <c r="G74" s="3"/>
      <c r="H74" s="2"/>
      <c r="I74" s="2"/>
      <c r="J74" s="2"/>
    </row>
    <row r="75" spans="1:10" ht="14.5" x14ac:dyDescent="0.35">
      <c r="A75" s="2"/>
      <c r="B75" s="1"/>
      <c r="C75" s="1"/>
      <c r="D75" s="1"/>
      <c r="E75" s="2"/>
      <c r="F75" s="2"/>
      <c r="G75" s="3"/>
      <c r="H75" s="2"/>
      <c r="I75" s="2"/>
      <c r="J75" s="2"/>
    </row>
    <row r="76" spans="1:10" ht="14.5" x14ac:dyDescent="0.35">
      <c r="A76" s="2"/>
      <c r="B76" s="1"/>
      <c r="C76" s="1"/>
      <c r="D76" s="1"/>
      <c r="E76" s="2"/>
      <c r="F76" s="2"/>
      <c r="G76" s="3"/>
      <c r="H76" s="2"/>
      <c r="I76" s="2"/>
      <c r="J76" s="2"/>
    </row>
    <row r="77" spans="1:10" ht="14.5" x14ac:dyDescent="0.35">
      <c r="A77" s="2"/>
      <c r="B77" s="1"/>
      <c r="C77" s="1"/>
      <c r="D77" s="1"/>
      <c r="E77" s="2"/>
      <c r="F77" s="2"/>
      <c r="G77" s="3"/>
      <c r="H77" s="2"/>
      <c r="I77" s="2"/>
      <c r="J77" s="2"/>
    </row>
    <row r="78" spans="1:10" ht="14.5" x14ac:dyDescent="0.35">
      <c r="A78" s="2"/>
      <c r="B78" s="1"/>
      <c r="C78" s="1"/>
      <c r="D78" s="1"/>
      <c r="E78" s="2"/>
      <c r="F78" s="2"/>
      <c r="G78" s="3"/>
      <c r="H78" s="2"/>
      <c r="I78" s="2"/>
      <c r="J78" s="2"/>
    </row>
    <row r="79" spans="1:10" ht="14.5" x14ac:dyDescent="0.35">
      <c r="A79" s="2"/>
      <c r="B79" s="1"/>
      <c r="C79" s="1"/>
      <c r="D79" s="1"/>
      <c r="E79" s="2"/>
      <c r="F79" s="2"/>
      <c r="G79" s="3"/>
      <c r="H79" s="2"/>
      <c r="I79" s="2"/>
      <c r="J79" s="2"/>
    </row>
    <row r="80" spans="1:10" ht="14.5" x14ac:dyDescent="0.35">
      <c r="A80" s="2"/>
      <c r="B80" s="1"/>
      <c r="C80" s="1"/>
      <c r="D80" s="1"/>
      <c r="E80" s="2"/>
      <c r="F80" s="2"/>
      <c r="G80" s="3"/>
      <c r="H80" s="2"/>
      <c r="I80" s="2"/>
      <c r="J80" s="2"/>
    </row>
    <row r="81" spans="1:10" ht="14.5" x14ac:dyDescent="0.35">
      <c r="A81" s="2"/>
      <c r="B81" s="1"/>
      <c r="C81" s="1"/>
      <c r="D81" s="1"/>
      <c r="E81" s="2"/>
      <c r="F81" s="2"/>
      <c r="G81" s="3"/>
      <c r="H81" s="2"/>
      <c r="I81" s="2"/>
      <c r="J81" s="2"/>
    </row>
    <row r="82" spans="1:10" ht="14.5" x14ac:dyDescent="0.35">
      <c r="A82" s="2"/>
      <c r="B82" s="1"/>
      <c r="C82" s="1"/>
      <c r="D82" s="1"/>
      <c r="E82" s="2"/>
      <c r="F82" s="2"/>
      <c r="G82" s="3"/>
      <c r="H82" s="2"/>
      <c r="I82" s="2"/>
      <c r="J82" s="2"/>
    </row>
    <row r="83" spans="1:10" ht="14.5" x14ac:dyDescent="0.35">
      <c r="A83" s="2"/>
      <c r="B83" s="1"/>
      <c r="C83" s="1"/>
      <c r="D83" s="1"/>
      <c r="E83" s="2"/>
      <c r="F83" s="2"/>
      <c r="G83" s="3"/>
      <c r="H83" s="2"/>
      <c r="I83" s="2"/>
      <c r="J83" s="2"/>
    </row>
    <row r="84" spans="1:10" ht="14.5" x14ac:dyDescent="0.35">
      <c r="A84" s="2"/>
      <c r="B84" s="1"/>
      <c r="C84" s="1"/>
      <c r="D84" s="1"/>
      <c r="E84" s="2"/>
      <c r="F84" s="2"/>
      <c r="G84" s="3"/>
      <c r="H84" s="2"/>
      <c r="I84" s="2"/>
      <c r="J84" s="2"/>
    </row>
    <row r="85" spans="1:10" ht="14.5" x14ac:dyDescent="0.35">
      <c r="A85" s="2"/>
      <c r="B85" s="1"/>
      <c r="C85" s="1"/>
      <c r="D85" s="1"/>
      <c r="E85" s="2"/>
      <c r="F85" s="2"/>
      <c r="G85" s="3"/>
      <c r="H85" s="2"/>
      <c r="I85" s="2"/>
      <c r="J85" s="2"/>
    </row>
    <row r="86" spans="1:10" ht="14.5" x14ac:dyDescent="0.35">
      <c r="A86" s="2"/>
      <c r="B86" s="1"/>
      <c r="C86" s="1"/>
      <c r="D86" s="1"/>
      <c r="E86" s="2"/>
      <c r="F86" s="2"/>
      <c r="G86" s="3"/>
      <c r="H86" s="2"/>
      <c r="I86" s="2"/>
      <c r="J86" s="2"/>
    </row>
    <row r="87" spans="1:10" ht="14.5" x14ac:dyDescent="0.35">
      <c r="A87" s="2"/>
      <c r="B87" s="1"/>
      <c r="C87" s="1"/>
      <c r="D87" s="1"/>
      <c r="E87" s="2"/>
      <c r="F87" s="2"/>
      <c r="G87" s="3"/>
      <c r="H87" s="2"/>
      <c r="I87" s="2"/>
      <c r="J87" s="2"/>
    </row>
    <row r="88" spans="1:10" ht="14.5" x14ac:dyDescent="0.35">
      <c r="A88" s="2"/>
      <c r="B88" s="1"/>
      <c r="C88" s="1"/>
      <c r="D88" s="1"/>
      <c r="E88" s="2"/>
      <c r="F88" s="2"/>
      <c r="G88" s="3"/>
      <c r="H88" s="2"/>
      <c r="I88" s="2"/>
      <c r="J88" s="2"/>
    </row>
    <row r="89" spans="1:10" ht="14.5" x14ac:dyDescent="0.35">
      <c r="A89" s="2"/>
      <c r="B89" s="1"/>
      <c r="C89" s="1"/>
      <c r="D89" s="1"/>
      <c r="E89" s="2"/>
      <c r="F89" s="2"/>
      <c r="G89" s="3"/>
      <c r="H89" s="2"/>
      <c r="I89" s="2"/>
      <c r="J89" s="2"/>
    </row>
    <row r="90" spans="1:10" ht="14.5" x14ac:dyDescent="0.35">
      <c r="A90" s="2"/>
      <c r="B90" s="1"/>
      <c r="C90" s="1"/>
      <c r="D90" s="1"/>
      <c r="E90" s="2"/>
      <c r="F90" s="2"/>
      <c r="G90" s="3"/>
      <c r="H90" s="2"/>
      <c r="I90" s="2"/>
      <c r="J90" s="2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I23">
    <sortCondition ref="F4:F23"/>
    <sortCondition ref="B4:B23"/>
  </sortState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13"/>
  <sheetViews>
    <sheetView workbookViewId="0"/>
  </sheetViews>
  <sheetFormatPr defaultColWidth="14.36328125" defaultRowHeight="15" customHeight="1" x14ac:dyDescent="0.35"/>
  <cols>
    <col min="1" max="1" width="9.1796875" style="63" customWidth="1"/>
    <col min="2" max="4" width="18.54296875" style="67" customWidth="1"/>
    <col min="5" max="5" width="8.36328125" style="63" customWidth="1"/>
    <col min="6" max="6" width="8.81640625" style="63" customWidth="1"/>
    <col min="7" max="7" width="8.54296875" style="68" customWidth="1"/>
    <col min="8" max="8" width="7" style="63" customWidth="1"/>
    <col min="9" max="9" width="3.36328125" style="63" customWidth="1"/>
    <col min="10" max="16384" width="14.36328125" style="63"/>
  </cols>
  <sheetData>
    <row r="1" spans="1:11" ht="14.5" x14ac:dyDescent="0.35">
      <c r="A1" s="62" t="s">
        <v>154</v>
      </c>
      <c r="B1" s="1"/>
      <c r="C1" s="1"/>
      <c r="D1" s="1"/>
      <c r="E1" s="2"/>
      <c r="F1" s="2"/>
      <c r="G1" s="3"/>
      <c r="H1" s="2"/>
      <c r="I1" s="2"/>
      <c r="J1" s="2"/>
    </row>
    <row r="2" spans="1:11" ht="14.5" x14ac:dyDescent="0.35">
      <c r="A2" s="2"/>
      <c r="B2" s="1"/>
      <c r="C2" s="1"/>
      <c r="D2" s="1"/>
      <c r="E2" s="2"/>
      <c r="F2" s="2"/>
      <c r="G2" s="3"/>
      <c r="H2" s="2"/>
      <c r="I2" s="2"/>
      <c r="J2" s="2"/>
    </row>
    <row r="3" spans="1:11" ht="29" x14ac:dyDescent="0.35">
      <c r="A3" s="10" t="s">
        <v>17</v>
      </c>
      <c r="B3" s="4" t="s">
        <v>1</v>
      </c>
      <c r="C3" s="4" t="s">
        <v>2</v>
      </c>
      <c r="D3" s="4" t="s">
        <v>12</v>
      </c>
      <c r="E3" s="10" t="s">
        <v>18</v>
      </c>
      <c r="F3" s="11" t="s">
        <v>19</v>
      </c>
      <c r="G3" s="12" t="s">
        <v>66</v>
      </c>
      <c r="H3" s="10" t="s">
        <v>20</v>
      </c>
      <c r="I3" s="5"/>
      <c r="J3" s="2"/>
      <c r="K3" s="64"/>
    </row>
    <row r="4" spans="1:11" ht="14.5" x14ac:dyDescent="0.35">
      <c r="A4" s="17" t="s">
        <v>278</v>
      </c>
      <c r="B4" s="6" t="s">
        <v>100</v>
      </c>
      <c r="C4" s="6" t="s">
        <v>103</v>
      </c>
      <c r="D4" s="6" t="s">
        <v>234</v>
      </c>
      <c r="E4" s="13">
        <v>11</v>
      </c>
      <c r="F4" s="14">
        <v>2</v>
      </c>
      <c r="G4" s="20">
        <v>3.6446759259259262E-2</v>
      </c>
      <c r="H4" s="16">
        <v>20</v>
      </c>
      <c r="I4" s="8"/>
      <c r="J4" s="65"/>
      <c r="K4" s="66"/>
    </row>
    <row r="5" spans="1:11" ht="14.5" x14ac:dyDescent="0.35">
      <c r="A5" s="17" t="s">
        <v>278</v>
      </c>
      <c r="B5" s="6" t="s">
        <v>115</v>
      </c>
      <c r="C5" s="6" t="s">
        <v>116</v>
      </c>
      <c r="D5" s="6"/>
      <c r="E5" s="13">
        <v>2</v>
      </c>
      <c r="F5" s="14">
        <v>2</v>
      </c>
      <c r="G5" s="20">
        <v>3.6689814814814814E-2</v>
      </c>
      <c r="H5" s="17">
        <v>20</v>
      </c>
      <c r="I5" s="8"/>
      <c r="J5" s="65"/>
      <c r="K5" s="66"/>
    </row>
    <row r="6" spans="1:11" ht="29" x14ac:dyDescent="0.35">
      <c r="A6" s="17" t="s">
        <v>269</v>
      </c>
      <c r="B6" s="6" t="s">
        <v>77</v>
      </c>
      <c r="C6" s="6" t="s">
        <v>83</v>
      </c>
      <c r="D6" s="6" t="s">
        <v>235</v>
      </c>
      <c r="E6" s="13">
        <v>23</v>
      </c>
      <c r="F6" s="14">
        <v>4</v>
      </c>
      <c r="G6" s="20">
        <v>3.9479166666666669E-2</v>
      </c>
      <c r="H6" s="17">
        <v>18</v>
      </c>
      <c r="I6" s="8"/>
      <c r="J6" s="65"/>
      <c r="K6" s="66"/>
    </row>
    <row r="7" spans="1:11" ht="29" x14ac:dyDescent="0.35">
      <c r="A7" s="17" t="s">
        <v>269</v>
      </c>
      <c r="B7" s="6" t="s">
        <v>39</v>
      </c>
      <c r="C7" s="6" t="s">
        <v>276</v>
      </c>
      <c r="D7" s="6" t="s">
        <v>248</v>
      </c>
      <c r="E7" s="13">
        <v>4</v>
      </c>
      <c r="F7" s="14">
        <v>4</v>
      </c>
      <c r="G7" s="20">
        <v>3.142361111111111E-2</v>
      </c>
      <c r="H7" s="16">
        <v>18</v>
      </c>
      <c r="I7" s="8"/>
      <c r="J7" s="65"/>
      <c r="K7" s="66"/>
    </row>
    <row r="8" spans="1:11" ht="14.5" x14ac:dyDescent="0.35">
      <c r="A8" s="17">
        <v>5</v>
      </c>
      <c r="B8" s="6" t="s">
        <v>8</v>
      </c>
      <c r="C8" s="6" t="s">
        <v>95</v>
      </c>
      <c r="D8" s="6" t="s">
        <v>249</v>
      </c>
      <c r="E8" s="13">
        <v>9</v>
      </c>
      <c r="F8" s="14">
        <v>9</v>
      </c>
      <c r="G8" s="20">
        <v>3.3715277777777775E-2</v>
      </c>
      <c r="H8" s="17">
        <v>16</v>
      </c>
      <c r="I8" s="8"/>
      <c r="J8" s="65"/>
      <c r="K8" s="66"/>
    </row>
    <row r="9" spans="1:11" ht="14.5" x14ac:dyDescent="0.35">
      <c r="A9" s="17">
        <v>6</v>
      </c>
      <c r="B9" s="6" t="s">
        <v>225</v>
      </c>
      <c r="C9" s="6" t="s">
        <v>226</v>
      </c>
      <c r="D9" s="6" t="s">
        <v>243</v>
      </c>
      <c r="E9" s="13">
        <v>45</v>
      </c>
      <c r="F9" s="14">
        <v>9</v>
      </c>
      <c r="G9" s="20">
        <v>4.3217592592592592E-2</v>
      </c>
      <c r="H9" s="17">
        <v>16</v>
      </c>
      <c r="I9" s="8"/>
      <c r="J9" s="65"/>
      <c r="K9" s="66"/>
    </row>
    <row r="10" spans="1:11" ht="14.5" x14ac:dyDescent="0.35">
      <c r="A10" s="17">
        <v>7</v>
      </c>
      <c r="B10" s="6" t="s">
        <v>50</v>
      </c>
      <c r="C10" s="6" t="s">
        <v>51</v>
      </c>
      <c r="D10" s="6" t="s">
        <v>245</v>
      </c>
      <c r="E10" s="13">
        <v>12</v>
      </c>
      <c r="F10" s="14">
        <v>10</v>
      </c>
      <c r="G10" s="20">
        <v>3.7754629629629631E-2</v>
      </c>
      <c r="H10" s="16">
        <v>14</v>
      </c>
      <c r="I10" s="8"/>
      <c r="J10" s="65"/>
      <c r="K10" s="66"/>
    </row>
    <row r="11" spans="1:11" ht="14.5" x14ac:dyDescent="0.35">
      <c r="A11" s="17">
        <v>8</v>
      </c>
      <c r="B11" s="6" t="s">
        <v>9</v>
      </c>
      <c r="C11" s="6" t="s">
        <v>184</v>
      </c>
      <c r="D11" s="6" t="s">
        <v>241</v>
      </c>
      <c r="E11" s="13">
        <v>13</v>
      </c>
      <c r="F11" s="14">
        <v>11</v>
      </c>
      <c r="G11" s="20">
        <v>3.7835648148148146E-2</v>
      </c>
      <c r="H11" s="17">
        <v>13</v>
      </c>
      <c r="I11" s="8" t="s">
        <v>257</v>
      </c>
      <c r="J11" s="65"/>
      <c r="K11" s="66"/>
    </row>
    <row r="12" spans="1:11" ht="14.5" x14ac:dyDescent="0.35">
      <c r="A12" s="17">
        <v>9</v>
      </c>
      <c r="B12" s="6" t="s">
        <v>10</v>
      </c>
      <c r="C12" s="6" t="s">
        <v>11</v>
      </c>
      <c r="D12" s="6" t="s">
        <v>249</v>
      </c>
      <c r="E12" s="13">
        <v>61</v>
      </c>
      <c r="F12" s="14">
        <v>16</v>
      </c>
      <c r="G12" s="20">
        <v>4.50462962962963E-2</v>
      </c>
      <c r="H12" s="17">
        <v>12</v>
      </c>
      <c r="I12" s="8"/>
      <c r="J12" s="65"/>
      <c r="K12" s="66"/>
    </row>
    <row r="13" spans="1:11" ht="14.5" x14ac:dyDescent="0.35">
      <c r="A13" s="17">
        <v>10</v>
      </c>
      <c r="B13" s="6" t="s">
        <v>121</v>
      </c>
      <c r="C13" s="6" t="s">
        <v>177</v>
      </c>
      <c r="D13" s="6"/>
      <c r="E13" s="13">
        <v>22</v>
      </c>
      <c r="F13" s="14">
        <v>19</v>
      </c>
      <c r="G13" s="20">
        <v>3.923611111111111E-2</v>
      </c>
      <c r="H13" s="16">
        <v>11</v>
      </c>
      <c r="I13" s="8"/>
      <c r="J13" s="65"/>
      <c r="K13" s="66"/>
    </row>
    <row r="14" spans="1:11" ht="14.5" x14ac:dyDescent="0.35">
      <c r="A14" s="17">
        <v>11</v>
      </c>
      <c r="B14" s="6" t="s">
        <v>157</v>
      </c>
      <c r="C14" s="6" t="s">
        <v>51</v>
      </c>
      <c r="D14" s="6" t="s">
        <v>245</v>
      </c>
      <c r="E14" s="13">
        <v>50</v>
      </c>
      <c r="F14" s="14">
        <v>39</v>
      </c>
      <c r="G14" s="20">
        <v>4.3425925925925923E-2</v>
      </c>
      <c r="H14" s="17">
        <v>10</v>
      </c>
      <c r="I14" s="8"/>
      <c r="J14" s="65"/>
      <c r="K14" s="66"/>
    </row>
    <row r="15" spans="1:11" ht="14.5" x14ac:dyDescent="0.35">
      <c r="A15" s="17">
        <v>12</v>
      </c>
      <c r="B15" s="6" t="s">
        <v>67</v>
      </c>
      <c r="C15" s="6" t="s">
        <v>68</v>
      </c>
      <c r="D15" s="6" t="s">
        <v>246</v>
      </c>
      <c r="E15" s="13">
        <v>114</v>
      </c>
      <c r="F15" s="14">
        <v>47</v>
      </c>
      <c r="G15" s="20">
        <v>4.9918981481481481E-2</v>
      </c>
      <c r="H15" s="17">
        <v>9</v>
      </c>
      <c r="I15" s="8"/>
      <c r="J15" s="65"/>
      <c r="K15" s="66"/>
    </row>
    <row r="16" spans="1:11" ht="29" x14ac:dyDescent="0.35">
      <c r="A16" s="17">
        <v>13</v>
      </c>
      <c r="B16" s="6" t="s">
        <v>37</v>
      </c>
      <c r="C16" s="6" t="s">
        <v>38</v>
      </c>
      <c r="D16" s="6" t="s">
        <v>237</v>
      </c>
      <c r="E16" s="13">
        <v>70</v>
      </c>
      <c r="F16" s="14">
        <v>50</v>
      </c>
      <c r="G16" s="20">
        <v>4.6041666666666668E-2</v>
      </c>
      <c r="H16" s="16">
        <v>8</v>
      </c>
      <c r="I16" s="8"/>
      <c r="J16" s="65"/>
      <c r="K16" s="66"/>
    </row>
    <row r="17" spans="1:11" ht="14.5" x14ac:dyDescent="0.35">
      <c r="A17" s="17">
        <v>14</v>
      </c>
      <c r="B17" s="6"/>
      <c r="C17" s="6"/>
      <c r="D17" s="6"/>
      <c r="E17" s="13"/>
      <c r="F17" s="14"/>
      <c r="G17" s="20"/>
      <c r="H17" s="17">
        <v>7</v>
      </c>
      <c r="I17" s="8"/>
      <c r="J17" s="65"/>
      <c r="K17" s="66"/>
    </row>
    <row r="18" spans="1:11" ht="14.5" x14ac:dyDescent="0.35">
      <c r="A18" s="17">
        <v>15</v>
      </c>
      <c r="B18" s="6"/>
      <c r="C18" s="6"/>
      <c r="D18" s="6"/>
      <c r="E18" s="13"/>
      <c r="F18" s="14"/>
      <c r="G18" s="20"/>
      <c r="H18" s="17">
        <v>6</v>
      </c>
      <c r="I18" s="8"/>
      <c r="J18" s="65"/>
      <c r="K18" s="65"/>
    </row>
    <row r="19" spans="1:11" ht="14.5" x14ac:dyDescent="0.35">
      <c r="A19" s="17">
        <v>16</v>
      </c>
      <c r="B19" s="6"/>
      <c r="C19" s="6"/>
      <c r="D19" s="6"/>
      <c r="E19" s="13"/>
      <c r="F19" s="14"/>
      <c r="G19" s="20"/>
      <c r="H19" s="16">
        <v>5</v>
      </c>
      <c r="I19" s="8"/>
      <c r="J19" s="65"/>
      <c r="K19" s="66"/>
    </row>
    <row r="20" spans="1:11" ht="14.5" x14ac:dyDescent="0.35">
      <c r="A20" s="17">
        <v>17</v>
      </c>
      <c r="B20" s="6"/>
      <c r="C20" s="6"/>
      <c r="D20" s="6"/>
      <c r="E20" s="13"/>
      <c r="F20" s="14"/>
      <c r="G20" s="20"/>
      <c r="H20" s="17">
        <v>4</v>
      </c>
      <c r="I20" s="8"/>
      <c r="J20" s="65"/>
      <c r="K20" s="66"/>
    </row>
    <row r="21" spans="1:11" ht="14.5" x14ac:dyDescent="0.35">
      <c r="A21" s="17">
        <v>18</v>
      </c>
      <c r="B21" s="6"/>
      <c r="C21" s="6"/>
      <c r="D21" s="6"/>
      <c r="E21" s="13"/>
      <c r="F21" s="14"/>
      <c r="G21" s="20"/>
      <c r="H21" s="17">
        <v>3</v>
      </c>
      <c r="I21" s="8"/>
      <c r="J21" s="65"/>
      <c r="K21" s="66"/>
    </row>
    <row r="22" spans="1:11" ht="14.5" x14ac:dyDescent="0.35">
      <c r="A22" s="17">
        <v>19</v>
      </c>
      <c r="B22" s="6"/>
      <c r="C22" s="6"/>
      <c r="D22" s="6"/>
      <c r="E22" s="13"/>
      <c r="F22" s="14"/>
      <c r="G22" s="20"/>
      <c r="H22" s="17">
        <v>2</v>
      </c>
      <c r="I22" s="8"/>
      <c r="J22" s="65"/>
      <c r="K22" s="66"/>
    </row>
    <row r="23" spans="1:11" ht="14.5" x14ac:dyDescent="0.35">
      <c r="A23" s="17">
        <v>20</v>
      </c>
      <c r="B23" s="6"/>
      <c r="C23" s="6"/>
      <c r="D23" s="6"/>
      <c r="E23" s="13"/>
      <c r="F23" s="14"/>
      <c r="G23" s="20"/>
      <c r="H23" s="17">
        <v>1</v>
      </c>
      <c r="I23" s="8"/>
      <c r="J23" s="65"/>
      <c r="K23" s="66"/>
    </row>
    <row r="24" spans="1:11" ht="14.5" x14ac:dyDescent="0.35">
      <c r="A24" s="2"/>
      <c r="B24" s="1"/>
      <c r="C24" s="1"/>
      <c r="D24" s="1"/>
      <c r="E24" s="2"/>
      <c r="F24" s="2"/>
      <c r="G24" s="3"/>
      <c r="H24" s="2"/>
      <c r="I24" s="7"/>
      <c r="J24" s="2"/>
    </row>
    <row r="25" spans="1:11" ht="14.5" x14ac:dyDescent="0.35">
      <c r="A25" s="2" t="s">
        <v>138</v>
      </c>
      <c r="B25" s="1"/>
      <c r="C25" s="1"/>
      <c r="D25" s="1"/>
      <c r="E25" s="2"/>
      <c r="F25" s="2"/>
      <c r="G25" s="3"/>
      <c r="H25" s="2"/>
      <c r="I25" s="7"/>
      <c r="J25" s="2"/>
    </row>
    <row r="26" spans="1:11" ht="14.5" x14ac:dyDescent="0.35">
      <c r="A26" s="9"/>
      <c r="B26" s="6"/>
      <c r="C26" s="6"/>
      <c r="D26" s="6"/>
      <c r="E26" s="18"/>
      <c r="F26" s="18"/>
      <c r="G26" s="19"/>
      <c r="H26" s="2"/>
      <c r="I26" s="7"/>
      <c r="J26" s="2"/>
    </row>
    <row r="27" spans="1:11" ht="14.5" x14ac:dyDescent="0.35">
      <c r="A27" s="2"/>
      <c r="B27" s="1"/>
      <c r="C27" s="1"/>
      <c r="D27" s="1"/>
      <c r="E27" s="2"/>
      <c r="F27" s="2"/>
      <c r="G27" s="3"/>
      <c r="H27" s="2"/>
      <c r="I27" s="7"/>
      <c r="J27" s="2"/>
    </row>
    <row r="28" spans="1:11" ht="14.5" x14ac:dyDescent="0.35">
      <c r="A28" s="2" t="s">
        <v>210</v>
      </c>
      <c r="B28" s="1"/>
      <c r="C28" s="1"/>
      <c r="D28" s="1"/>
      <c r="E28" s="2"/>
      <c r="F28" s="2"/>
      <c r="G28" s="3"/>
      <c r="H28" s="2"/>
      <c r="I28" s="7"/>
      <c r="J28" s="2"/>
    </row>
    <row r="29" spans="1:11" ht="14.5" x14ac:dyDescent="0.35">
      <c r="A29" s="2"/>
      <c r="B29" s="1"/>
      <c r="C29" s="1"/>
      <c r="D29" s="1"/>
      <c r="E29" s="2"/>
      <c r="F29" s="2"/>
      <c r="G29" s="3"/>
      <c r="H29" s="2"/>
      <c r="I29" s="7"/>
      <c r="J29" s="2"/>
    </row>
    <row r="30" spans="1:11" ht="14.5" x14ac:dyDescent="0.35">
      <c r="A30" s="2" t="s">
        <v>277</v>
      </c>
      <c r="B30" s="1"/>
      <c r="C30" s="1"/>
      <c r="D30" s="1"/>
      <c r="E30" s="2"/>
      <c r="F30" s="2"/>
      <c r="G30" s="3"/>
      <c r="H30" s="2"/>
      <c r="I30" s="7"/>
      <c r="J30" s="2"/>
    </row>
    <row r="31" spans="1:11" ht="14.5" x14ac:dyDescent="0.35">
      <c r="A31" s="2"/>
      <c r="B31" s="1"/>
      <c r="C31" s="1"/>
      <c r="D31" s="1"/>
      <c r="E31" s="2"/>
      <c r="F31" s="2"/>
      <c r="G31" s="3"/>
      <c r="H31" s="2"/>
      <c r="I31" s="2"/>
      <c r="J31" s="2"/>
    </row>
    <row r="32" spans="1:11" ht="14.5" x14ac:dyDescent="0.35">
      <c r="A32" s="2"/>
      <c r="B32" s="1"/>
      <c r="C32" s="1"/>
      <c r="D32" s="1"/>
      <c r="E32" s="2"/>
      <c r="F32" s="2"/>
      <c r="G32" s="3"/>
      <c r="H32" s="2"/>
      <c r="I32" s="2"/>
      <c r="J32" s="2"/>
    </row>
    <row r="33" spans="1:10" ht="14.5" x14ac:dyDescent="0.35">
      <c r="A33" s="2"/>
      <c r="B33" s="1"/>
      <c r="C33" s="1"/>
      <c r="D33" s="1"/>
      <c r="E33" s="2"/>
      <c r="F33" s="2"/>
      <c r="G33" s="3"/>
      <c r="H33" s="2"/>
      <c r="I33" s="2"/>
      <c r="J33" s="2"/>
    </row>
    <row r="34" spans="1:10" ht="14.5" x14ac:dyDescent="0.35">
      <c r="A34" s="2"/>
      <c r="B34" s="1"/>
      <c r="C34" s="1"/>
      <c r="D34" s="1"/>
      <c r="E34" s="2"/>
      <c r="F34" s="2"/>
      <c r="G34" s="3"/>
      <c r="H34" s="2"/>
      <c r="I34" s="2"/>
      <c r="J34" s="2"/>
    </row>
    <row r="35" spans="1:10" ht="14.5" x14ac:dyDescent="0.35">
      <c r="A35" s="2"/>
      <c r="B35" s="1"/>
      <c r="C35" s="1"/>
      <c r="D35" s="1"/>
      <c r="E35" s="2"/>
      <c r="F35" s="2"/>
      <c r="G35" s="3"/>
      <c r="H35" s="2"/>
      <c r="I35" s="2"/>
      <c r="J35" s="2"/>
    </row>
    <row r="36" spans="1:10" ht="14.5" x14ac:dyDescent="0.35">
      <c r="A36" s="2"/>
      <c r="B36" s="1"/>
      <c r="C36" s="1"/>
      <c r="D36" s="1"/>
      <c r="E36" s="2"/>
      <c r="F36" s="2"/>
      <c r="G36" s="3"/>
      <c r="H36" s="2"/>
      <c r="I36" s="2"/>
      <c r="J36" s="2"/>
    </row>
    <row r="37" spans="1:10" ht="14.5" x14ac:dyDescent="0.35">
      <c r="A37" s="2"/>
      <c r="B37" s="1"/>
      <c r="C37" s="1"/>
      <c r="D37" s="1"/>
      <c r="E37" s="2"/>
      <c r="F37" s="2"/>
      <c r="G37" s="3"/>
      <c r="H37" s="2"/>
      <c r="I37" s="2"/>
      <c r="J37" s="2"/>
    </row>
    <row r="38" spans="1:10" ht="14.5" x14ac:dyDescent="0.35">
      <c r="A38" s="2"/>
      <c r="B38" s="1"/>
      <c r="C38" s="1"/>
      <c r="D38" s="1"/>
      <c r="E38" s="2"/>
      <c r="F38" s="2"/>
      <c r="G38" s="3"/>
      <c r="H38" s="2"/>
      <c r="I38" s="2"/>
      <c r="J38" s="2"/>
    </row>
    <row r="39" spans="1:10" ht="14.5" x14ac:dyDescent="0.35">
      <c r="A39" s="2"/>
      <c r="B39" s="1"/>
      <c r="C39" s="1"/>
      <c r="D39" s="1"/>
      <c r="E39" s="2"/>
      <c r="F39" s="2"/>
      <c r="G39" s="3"/>
      <c r="H39" s="2"/>
      <c r="I39" s="2"/>
      <c r="J39" s="2"/>
    </row>
    <row r="40" spans="1:10" ht="14.5" x14ac:dyDescent="0.35">
      <c r="A40" s="2"/>
      <c r="B40" s="1"/>
      <c r="C40" s="1"/>
      <c r="D40" s="1"/>
      <c r="E40" s="2"/>
      <c r="F40" s="2"/>
      <c r="G40" s="3"/>
      <c r="H40" s="2"/>
      <c r="I40" s="2"/>
      <c r="J40" s="2"/>
    </row>
    <row r="41" spans="1:10" ht="14.5" x14ac:dyDescent="0.35">
      <c r="A41" s="2"/>
      <c r="B41" s="1"/>
      <c r="C41" s="1"/>
      <c r="D41" s="1"/>
      <c r="E41" s="2"/>
      <c r="F41" s="2"/>
      <c r="G41" s="3"/>
      <c r="H41" s="2"/>
      <c r="I41" s="2"/>
      <c r="J41" s="2"/>
    </row>
    <row r="42" spans="1:10" ht="14.5" x14ac:dyDescent="0.35">
      <c r="A42" s="2"/>
      <c r="B42" s="1"/>
      <c r="C42" s="1"/>
      <c r="D42" s="1"/>
      <c r="E42" s="2"/>
      <c r="F42" s="2"/>
      <c r="G42" s="3"/>
      <c r="H42" s="2"/>
      <c r="I42" s="2"/>
      <c r="J42" s="2"/>
    </row>
    <row r="43" spans="1:10" ht="14.5" x14ac:dyDescent="0.35">
      <c r="A43" s="2"/>
      <c r="B43" s="1"/>
      <c r="C43" s="1"/>
      <c r="D43" s="1"/>
      <c r="E43" s="2"/>
      <c r="F43" s="2"/>
      <c r="G43" s="3"/>
      <c r="H43" s="2"/>
      <c r="I43" s="2"/>
      <c r="J43" s="2"/>
    </row>
    <row r="44" spans="1:10" ht="14.5" x14ac:dyDescent="0.35">
      <c r="A44" s="2"/>
      <c r="B44" s="1"/>
      <c r="C44" s="1"/>
      <c r="D44" s="1"/>
      <c r="E44" s="2"/>
      <c r="F44" s="2"/>
      <c r="G44" s="3"/>
      <c r="H44" s="2"/>
      <c r="I44" s="2"/>
      <c r="J44" s="2"/>
    </row>
    <row r="45" spans="1:10" ht="14.5" x14ac:dyDescent="0.35">
      <c r="A45" s="2"/>
      <c r="B45" s="1"/>
      <c r="C45" s="1"/>
      <c r="D45" s="1"/>
      <c r="E45" s="2"/>
      <c r="F45" s="2"/>
      <c r="G45" s="3"/>
      <c r="H45" s="2"/>
      <c r="I45" s="2"/>
      <c r="J45" s="2"/>
    </row>
    <row r="46" spans="1:10" ht="14.5" x14ac:dyDescent="0.35">
      <c r="A46" s="2"/>
      <c r="B46" s="1"/>
      <c r="C46" s="1"/>
      <c r="D46" s="1"/>
      <c r="E46" s="2"/>
      <c r="F46" s="2"/>
      <c r="G46" s="3"/>
      <c r="H46" s="2"/>
      <c r="I46" s="2"/>
      <c r="J46" s="2"/>
    </row>
    <row r="47" spans="1:10" ht="14.5" x14ac:dyDescent="0.35">
      <c r="A47" s="2"/>
      <c r="B47" s="1"/>
      <c r="C47" s="1"/>
      <c r="D47" s="1"/>
      <c r="E47" s="2"/>
      <c r="F47" s="2"/>
      <c r="G47" s="3"/>
      <c r="H47" s="2"/>
      <c r="I47" s="2"/>
      <c r="J47" s="2"/>
    </row>
    <row r="48" spans="1:10" ht="14.5" x14ac:dyDescent="0.35">
      <c r="A48" s="2"/>
      <c r="B48" s="1"/>
      <c r="C48" s="1"/>
      <c r="D48" s="1"/>
      <c r="E48" s="2"/>
      <c r="F48" s="2"/>
      <c r="G48" s="3"/>
      <c r="H48" s="2"/>
      <c r="I48" s="2"/>
      <c r="J48" s="2"/>
    </row>
    <row r="49" spans="1:10" ht="14.5" x14ac:dyDescent="0.35">
      <c r="A49" s="2"/>
      <c r="B49" s="1"/>
      <c r="C49" s="1"/>
      <c r="D49" s="1"/>
      <c r="E49" s="2"/>
      <c r="F49" s="2"/>
      <c r="G49" s="3"/>
      <c r="H49" s="2"/>
      <c r="I49" s="2"/>
      <c r="J49" s="2"/>
    </row>
    <row r="50" spans="1:10" ht="14.5" x14ac:dyDescent="0.35">
      <c r="A50" s="2"/>
      <c r="B50" s="1"/>
      <c r="C50" s="1"/>
      <c r="D50" s="1"/>
      <c r="E50" s="2"/>
      <c r="F50" s="2"/>
      <c r="G50" s="3"/>
      <c r="H50" s="2"/>
      <c r="I50" s="2"/>
      <c r="J50" s="2"/>
    </row>
    <row r="51" spans="1:10" ht="14.5" x14ac:dyDescent="0.35">
      <c r="A51" s="2"/>
      <c r="B51" s="1"/>
      <c r="C51" s="1"/>
      <c r="D51" s="1"/>
      <c r="E51" s="2"/>
      <c r="F51" s="2"/>
      <c r="G51" s="3"/>
      <c r="H51" s="2"/>
      <c r="I51" s="2"/>
      <c r="J51" s="2"/>
    </row>
    <row r="52" spans="1:10" ht="14.5" x14ac:dyDescent="0.35">
      <c r="A52" s="2"/>
      <c r="B52" s="1"/>
      <c r="C52" s="1"/>
      <c r="D52" s="1"/>
      <c r="E52" s="2"/>
      <c r="F52" s="2"/>
      <c r="G52" s="3"/>
      <c r="H52" s="2"/>
      <c r="I52" s="2"/>
      <c r="J52" s="2"/>
    </row>
    <row r="53" spans="1:10" ht="14.5" x14ac:dyDescent="0.35">
      <c r="A53" s="2"/>
      <c r="B53" s="1"/>
      <c r="C53" s="1"/>
      <c r="D53" s="1"/>
      <c r="E53" s="2"/>
      <c r="F53" s="2"/>
      <c r="G53" s="3"/>
      <c r="H53" s="2"/>
      <c r="I53" s="2"/>
      <c r="J53" s="2"/>
    </row>
    <row r="54" spans="1:10" ht="14.5" x14ac:dyDescent="0.35">
      <c r="A54" s="2"/>
      <c r="B54" s="1"/>
      <c r="C54" s="1"/>
      <c r="D54" s="1"/>
      <c r="E54" s="2"/>
      <c r="F54" s="2"/>
      <c r="G54" s="3"/>
      <c r="H54" s="2"/>
      <c r="I54" s="2"/>
      <c r="J54" s="2"/>
    </row>
    <row r="55" spans="1:10" ht="14.5" x14ac:dyDescent="0.35">
      <c r="A55" s="2"/>
      <c r="B55" s="1"/>
      <c r="C55" s="1"/>
      <c r="D55" s="1"/>
      <c r="E55" s="2"/>
      <c r="F55" s="2"/>
      <c r="G55" s="3"/>
      <c r="H55" s="2"/>
      <c r="I55" s="2"/>
      <c r="J55" s="2"/>
    </row>
    <row r="56" spans="1:10" ht="14.5" x14ac:dyDescent="0.35">
      <c r="A56" s="2"/>
      <c r="B56" s="1"/>
      <c r="C56" s="1"/>
      <c r="D56" s="1"/>
      <c r="E56" s="2"/>
      <c r="F56" s="2"/>
      <c r="G56" s="3"/>
      <c r="H56" s="2"/>
      <c r="I56" s="2"/>
      <c r="J56" s="2"/>
    </row>
    <row r="57" spans="1:10" ht="14.5" x14ac:dyDescent="0.35">
      <c r="A57" s="2"/>
      <c r="B57" s="1"/>
      <c r="C57" s="1"/>
      <c r="D57" s="1"/>
      <c r="E57" s="2"/>
      <c r="F57" s="2"/>
      <c r="G57" s="3"/>
      <c r="H57" s="2"/>
      <c r="I57" s="2"/>
      <c r="J57" s="2"/>
    </row>
    <row r="58" spans="1:10" ht="14.5" x14ac:dyDescent="0.35">
      <c r="A58" s="2"/>
      <c r="B58" s="1"/>
      <c r="C58" s="1"/>
      <c r="D58" s="1"/>
      <c r="E58" s="2"/>
      <c r="F58" s="2"/>
      <c r="G58" s="3"/>
      <c r="H58" s="2"/>
      <c r="I58" s="2"/>
      <c r="J58" s="2"/>
    </row>
    <row r="59" spans="1:10" ht="14.5" x14ac:dyDescent="0.35">
      <c r="A59" s="2"/>
      <c r="B59" s="1"/>
      <c r="C59" s="1"/>
      <c r="D59" s="1"/>
      <c r="E59" s="2"/>
      <c r="F59" s="2"/>
      <c r="G59" s="3"/>
      <c r="H59" s="2"/>
      <c r="I59" s="2"/>
      <c r="J59" s="2"/>
    </row>
    <row r="60" spans="1:10" ht="14.5" x14ac:dyDescent="0.35">
      <c r="A60" s="2"/>
      <c r="B60" s="1"/>
      <c r="C60" s="1"/>
      <c r="D60" s="1"/>
      <c r="E60" s="2"/>
      <c r="F60" s="2"/>
      <c r="G60" s="3"/>
      <c r="H60" s="2"/>
      <c r="I60" s="2"/>
      <c r="J60" s="2"/>
    </row>
    <row r="61" spans="1:10" ht="14.5" x14ac:dyDescent="0.35">
      <c r="A61" s="2"/>
      <c r="B61" s="1"/>
      <c r="C61" s="1"/>
      <c r="D61" s="1"/>
      <c r="E61" s="2"/>
      <c r="F61" s="2"/>
      <c r="G61" s="3"/>
      <c r="H61" s="2"/>
      <c r="I61" s="2"/>
      <c r="J61" s="2"/>
    </row>
    <row r="62" spans="1:10" ht="14.5" x14ac:dyDescent="0.35">
      <c r="A62" s="2"/>
      <c r="B62" s="1"/>
      <c r="C62" s="1"/>
      <c r="D62" s="1"/>
      <c r="E62" s="2"/>
      <c r="F62" s="2"/>
      <c r="G62" s="3"/>
      <c r="H62" s="2"/>
      <c r="I62" s="2"/>
      <c r="J62" s="2"/>
    </row>
    <row r="63" spans="1:10" ht="14.5" x14ac:dyDescent="0.35">
      <c r="A63" s="2"/>
      <c r="B63" s="1"/>
      <c r="C63" s="1"/>
      <c r="D63" s="1"/>
      <c r="E63" s="2"/>
      <c r="F63" s="2"/>
      <c r="G63" s="3"/>
      <c r="H63" s="2"/>
      <c r="I63" s="2"/>
      <c r="J63" s="2"/>
    </row>
    <row r="64" spans="1:10" ht="14.5" x14ac:dyDescent="0.35">
      <c r="A64" s="2"/>
      <c r="B64" s="1"/>
      <c r="C64" s="1"/>
      <c r="D64" s="1"/>
      <c r="E64" s="2"/>
      <c r="F64" s="2"/>
      <c r="G64" s="3"/>
      <c r="H64" s="2"/>
      <c r="I64" s="2"/>
      <c r="J64" s="2"/>
    </row>
    <row r="65" spans="1:10" ht="14.5" x14ac:dyDescent="0.35">
      <c r="A65" s="2"/>
      <c r="B65" s="1"/>
      <c r="C65" s="1"/>
      <c r="D65" s="1"/>
      <c r="E65" s="2"/>
      <c r="F65" s="2"/>
      <c r="G65" s="3"/>
      <c r="H65" s="2"/>
      <c r="I65" s="2"/>
      <c r="J65" s="2"/>
    </row>
    <row r="66" spans="1:10" ht="14.5" x14ac:dyDescent="0.35">
      <c r="A66" s="2"/>
      <c r="B66" s="1"/>
      <c r="C66" s="1"/>
      <c r="D66" s="1"/>
      <c r="E66" s="2"/>
      <c r="F66" s="2"/>
      <c r="G66" s="3"/>
      <c r="H66" s="2"/>
      <c r="I66" s="2"/>
      <c r="J66" s="2"/>
    </row>
    <row r="67" spans="1:10" ht="14.5" x14ac:dyDescent="0.35">
      <c r="A67" s="2"/>
      <c r="B67" s="1"/>
      <c r="C67" s="1"/>
      <c r="D67" s="1"/>
      <c r="E67" s="2"/>
      <c r="F67" s="2"/>
      <c r="G67" s="3"/>
      <c r="H67" s="2"/>
      <c r="I67" s="2"/>
      <c r="J67" s="2"/>
    </row>
    <row r="68" spans="1:10" ht="14.5" x14ac:dyDescent="0.35">
      <c r="A68" s="2"/>
      <c r="B68" s="1"/>
      <c r="C68" s="1"/>
      <c r="D68" s="1"/>
      <c r="E68" s="2"/>
      <c r="F68" s="2"/>
      <c r="G68" s="3"/>
      <c r="H68" s="2"/>
      <c r="I68" s="2"/>
      <c r="J68" s="2"/>
    </row>
    <row r="69" spans="1:10" ht="14.5" x14ac:dyDescent="0.35">
      <c r="A69" s="2"/>
      <c r="B69" s="1"/>
      <c r="C69" s="1"/>
      <c r="D69" s="1"/>
      <c r="E69" s="2"/>
      <c r="F69" s="2"/>
      <c r="G69" s="3"/>
      <c r="H69" s="2"/>
      <c r="I69" s="2"/>
      <c r="J69" s="2"/>
    </row>
    <row r="70" spans="1:10" ht="14.5" x14ac:dyDescent="0.35">
      <c r="A70" s="2"/>
      <c r="B70" s="1"/>
      <c r="C70" s="1"/>
      <c r="D70" s="1"/>
      <c r="E70" s="2"/>
      <c r="F70" s="2"/>
      <c r="G70" s="3"/>
      <c r="H70" s="2"/>
      <c r="I70" s="2"/>
      <c r="J70" s="2"/>
    </row>
    <row r="71" spans="1:10" ht="14.5" x14ac:dyDescent="0.35">
      <c r="A71" s="2"/>
      <c r="B71" s="1"/>
      <c r="C71" s="1"/>
      <c r="D71" s="1"/>
      <c r="E71" s="2"/>
      <c r="F71" s="2"/>
      <c r="G71" s="3"/>
      <c r="H71" s="2"/>
      <c r="I71" s="2"/>
      <c r="J71" s="2"/>
    </row>
    <row r="72" spans="1:10" ht="14.5" x14ac:dyDescent="0.35">
      <c r="A72" s="2"/>
      <c r="B72" s="1"/>
      <c r="C72" s="1"/>
      <c r="D72" s="1"/>
      <c r="E72" s="2"/>
      <c r="F72" s="2"/>
      <c r="G72" s="3"/>
      <c r="H72" s="2"/>
      <c r="I72" s="2"/>
      <c r="J72" s="2"/>
    </row>
    <row r="73" spans="1:10" ht="14.5" x14ac:dyDescent="0.35">
      <c r="A73" s="2"/>
      <c r="B73" s="1"/>
      <c r="C73" s="1"/>
      <c r="D73" s="1"/>
      <c r="E73" s="2"/>
      <c r="F73" s="2"/>
      <c r="G73" s="3"/>
      <c r="H73" s="2"/>
      <c r="I73" s="2"/>
      <c r="J73" s="2"/>
    </row>
    <row r="74" spans="1:10" ht="14.5" x14ac:dyDescent="0.35">
      <c r="A74" s="2"/>
      <c r="B74" s="1"/>
      <c r="C74" s="1"/>
      <c r="D74" s="1"/>
      <c r="E74" s="2"/>
      <c r="F74" s="2"/>
      <c r="G74" s="3"/>
      <c r="H74" s="2"/>
      <c r="I74" s="2"/>
      <c r="J74" s="2"/>
    </row>
    <row r="75" spans="1:10" ht="14.5" x14ac:dyDescent="0.35">
      <c r="A75" s="2"/>
      <c r="B75" s="1"/>
      <c r="C75" s="1"/>
      <c r="D75" s="1"/>
      <c r="E75" s="2"/>
      <c r="F75" s="2"/>
      <c r="G75" s="3"/>
      <c r="H75" s="2"/>
      <c r="I75" s="2"/>
      <c r="J75" s="2"/>
    </row>
    <row r="76" spans="1:10" ht="14.5" x14ac:dyDescent="0.35">
      <c r="A76" s="2"/>
      <c r="B76" s="1"/>
      <c r="C76" s="1"/>
      <c r="D76" s="1"/>
      <c r="E76" s="2"/>
      <c r="F76" s="2"/>
      <c r="G76" s="3"/>
      <c r="H76" s="2"/>
      <c r="I76" s="2"/>
      <c r="J76" s="2"/>
    </row>
    <row r="77" spans="1:10" ht="14.5" x14ac:dyDescent="0.35">
      <c r="A77" s="2"/>
      <c r="B77" s="1"/>
      <c r="C77" s="1"/>
      <c r="D77" s="1"/>
      <c r="E77" s="2"/>
      <c r="F77" s="2"/>
      <c r="G77" s="3"/>
      <c r="H77" s="2"/>
      <c r="I77" s="2"/>
      <c r="J77" s="2"/>
    </row>
    <row r="78" spans="1:10" ht="14.5" x14ac:dyDescent="0.35">
      <c r="A78" s="2"/>
      <c r="B78" s="1"/>
      <c r="C78" s="1"/>
      <c r="D78" s="1"/>
      <c r="E78" s="2"/>
      <c r="F78" s="2"/>
      <c r="G78" s="3"/>
      <c r="H78" s="2"/>
      <c r="I78" s="2"/>
      <c r="J78" s="2"/>
    </row>
    <row r="79" spans="1:10" ht="14.5" x14ac:dyDescent="0.35">
      <c r="A79" s="2"/>
      <c r="B79" s="1"/>
      <c r="C79" s="1"/>
      <c r="D79" s="1"/>
      <c r="E79" s="2"/>
      <c r="F79" s="2"/>
      <c r="G79" s="3"/>
      <c r="H79" s="2"/>
      <c r="I79" s="2"/>
      <c r="J79" s="2"/>
    </row>
    <row r="80" spans="1:10" ht="14.5" x14ac:dyDescent="0.35">
      <c r="A80" s="2"/>
      <c r="B80" s="1"/>
      <c r="C80" s="1"/>
      <c r="D80" s="1"/>
      <c r="E80" s="2"/>
      <c r="F80" s="2"/>
      <c r="G80" s="3"/>
      <c r="H80" s="2"/>
      <c r="I80" s="2"/>
      <c r="J80" s="2"/>
    </row>
    <row r="81" spans="1:10" ht="14.5" x14ac:dyDescent="0.35">
      <c r="A81" s="2"/>
      <c r="B81" s="1"/>
      <c r="C81" s="1"/>
      <c r="D81" s="1"/>
      <c r="E81" s="2"/>
      <c r="F81" s="2"/>
      <c r="G81" s="3"/>
      <c r="H81" s="2"/>
      <c r="I81" s="2"/>
      <c r="J81" s="2"/>
    </row>
    <row r="82" spans="1:10" ht="14.5" x14ac:dyDescent="0.35">
      <c r="A82" s="2"/>
      <c r="B82" s="1"/>
      <c r="C82" s="1"/>
      <c r="D82" s="1"/>
      <c r="E82" s="2"/>
      <c r="F82" s="2"/>
      <c r="G82" s="3"/>
      <c r="H82" s="2"/>
      <c r="I82" s="2"/>
      <c r="J82" s="2"/>
    </row>
    <row r="83" spans="1:10" ht="14.5" x14ac:dyDescent="0.35">
      <c r="A83" s="2"/>
      <c r="B83" s="1"/>
      <c r="C83" s="1"/>
      <c r="D83" s="1"/>
      <c r="E83" s="2"/>
      <c r="F83" s="2"/>
      <c r="G83" s="3"/>
      <c r="H83" s="2"/>
      <c r="I83" s="2"/>
      <c r="J83" s="2"/>
    </row>
    <row r="84" spans="1:10" ht="14.5" x14ac:dyDescent="0.35">
      <c r="A84" s="2"/>
      <c r="B84" s="1"/>
      <c r="C84" s="1"/>
      <c r="D84" s="1"/>
      <c r="E84" s="2"/>
      <c r="F84" s="2"/>
      <c r="G84" s="3"/>
      <c r="H84" s="2"/>
      <c r="I84" s="2"/>
      <c r="J84" s="2"/>
    </row>
    <row r="85" spans="1:10" ht="14.5" x14ac:dyDescent="0.35">
      <c r="A85" s="2"/>
      <c r="B85" s="1"/>
      <c r="C85" s="1"/>
      <c r="D85" s="1"/>
      <c r="E85" s="2"/>
      <c r="F85" s="2"/>
      <c r="G85" s="3"/>
      <c r="H85" s="2"/>
      <c r="I85" s="2"/>
      <c r="J85" s="2"/>
    </row>
    <row r="86" spans="1:10" ht="14.5" x14ac:dyDescent="0.35">
      <c r="A86" s="2"/>
      <c r="B86" s="1"/>
      <c r="C86" s="1"/>
      <c r="D86" s="1"/>
      <c r="E86" s="2"/>
      <c r="F86" s="2"/>
      <c r="G86" s="3"/>
      <c r="H86" s="2"/>
      <c r="I86" s="2"/>
      <c r="J86" s="2"/>
    </row>
    <row r="87" spans="1:10" ht="14.5" x14ac:dyDescent="0.35">
      <c r="A87" s="2"/>
      <c r="B87" s="1"/>
      <c r="C87" s="1"/>
      <c r="D87" s="1"/>
      <c r="E87" s="2"/>
      <c r="F87" s="2"/>
      <c r="G87" s="3"/>
      <c r="H87" s="2"/>
      <c r="I87" s="2"/>
      <c r="J87" s="2"/>
    </row>
    <row r="88" spans="1:10" ht="14.5" x14ac:dyDescent="0.35">
      <c r="A88" s="2"/>
      <c r="B88" s="1"/>
      <c r="C88" s="1"/>
      <c r="D88" s="1"/>
      <c r="E88" s="2"/>
      <c r="F88" s="2"/>
      <c r="G88" s="3"/>
      <c r="H88" s="2"/>
      <c r="I88" s="2"/>
      <c r="J88" s="2"/>
    </row>
    <row r="89" spans="1:10" ht="14.5" x14ac:dyDescent="0.35">
      <c r="A89" s="2"/>
      <c r="B89" s="1"/>
      <c r="C89" s="1"/>
      <c r="D89" s="1"/>
      <c r="E89" s="2"/>
      <c r="F89" s="2"/>
      <c r="G89" s="3"/>
      <c r="H89" s="2"/>
      <c r="I89" s="2"/>
      <c r="J89" s="2"/>
    </row>
    <row r="90" spans="1:10" ht="14.5" x14ac:dyDescent="0.35">
      <c r="A90" s="2"/>
      <c r="B90" s="1"/>
      <c r="C90" s="1"/>
      <c r="D90" s="1"/>
      <c r="E90" s="2"/>
      <c r="F90" s="2"/>
      <c r="G90" s="3"/>
      <c r="H90" s="2"/>
      <c r="I90" s="2"/>
      <c r="J90" s="2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G19">
    <sortCondition ref="F4:F19"/>
    <sortCondition ref="B4:B19"/>
  </sortState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13"/>
  <sheetViews>
    <sheetView workbookViewId="0">
      <selection activeCell="A3" sqref="A3:H15"/>
    </sheetView>
  </sheetViews>
  <sheetFormatPr defaultColWidth="14.36328125" defaultRowHeight="15" customHeight="1" x14ac:dyDescent="0.35"/>
  <cols>
    <col min="1" max="1" width="8.26953125" style="26" customWidth="1"/>
    <col min="2" max="2" width="18.54296875" style="47" customWidth="1"/>
    <col min="3" max="3" width="24.7265625" style="47" bestFit="1" customWidth="1"/>
    <col min="4" max="4" width="22.7265625" style="47" customWidth="1"/>
    <col min="5" max="6" width="10.26953125" style="26" customWidth="1"/>
    <col min="7" max="7" width="8.54296875" style="59" customWidth="1"/>
    <col min="8" max="8" width="8.36328125" style="26" customWidth="1"/>
    <col min="9" max="9" width="3.36328125" style="26" customWidth="1"/>
    <col min="10" max="16384" width="14.36328125" style="26"/>
  </cols>
  <sheetData>
    <row r="1" spans="1:11" ht="14.5" x14ac:dyDescent="0.35">
      <c r="A1" s="21" t="s">
        <v>153</v>
      </c>
      <c r="B1" s="22"/>
      <c r="C1" s="22"/>
      <c r="D1" s="22"/>
      <c r="E1" s="25"/>
      <c r="F1" s="25"/>
      <c r="G1" s="48"/>
      <c r="H1" s="25"/>
      <c r="I1" s="25"/>
      <c r="J1" s="25"/>
    </row>
    <row r="2" spans="1:11" ht="14.5" x14ac:dyDescent="0.35">
      <c r="A2" s="25"/>
      <c r="B2" s="22"/>
      <c r="C2" s="22"/>
      <c r="D2" s="22"/>
      <c r="E2" s="25"/>
      <c r="F2" s="25"/>
      <c r="G2" s="48"/>
      <c r="H2" s="25"/>
      <c r="I2" s="25"/>
      <c r="J2" s="25"/>
    </row>
    <row r="3" spans="1:11" ht="29" x14ac:dyDescent="0.35">
      <c r="A3" s="31" t="s">
        <v>17</v>
      </c>
      <c r="B3" s="28" t="s">
        <v>1</v>
      </c>
      <c r="C3" s="28" t="s">
        <v>2</v>
      </c>
      <c r="D3" s="28" t="s">
        <v>12</v>
      </c>
      <c r="E3" s="31" t="s">
        <v>18</v>
      </c>
      <c r="F3" s="29" t="s">
        <v>19</v>
      </c>
      <c r="G3" s="49" t="s">
        <v>66</v>
      </c>
      <c r="H3" s="31" t="s">
        <v>20</v>
      </c>
      <c r="I3" s="32"/>
      <c r="J3" s="25"/>
      <c r="K3" s="50"/>
    </row>
    <row r="4" spans="1:11" ht="14.5" x14ac:dyDescent="0.35">
      <c r="A4" s="43">
        <v>1</v>
      </c>
      <c r="B4" s="60" t="s">
        <v>40</v>
      </c>
      <c r="C4" s="60" t="s">
        <v>41</v>
      </c>
      <c r="D4" s="60" t="s">
        <v>248</v>
      </c>
      <c r="E4" s="36">
        <v>7</v>
      </c>
      <c r="F4" s="37">
        <v>7</v>
      </c>
      <c r="G4" s="51">
        <v>2.5636574074074076E-2</v>
      </c>
      <c r="H4" s="40">
        <v>20</v>
      </c>
      <c r="I4" s="52"/>
      <c r="J4" s="53"/>
      <c r="K4" s="54"/>
    </row>
    <row r="5" spans="1:11" ht="14.5" x14ac:dyDescent="0.35">
      <c r="A5" s="43">
        <v>2</v>
      </c>
      <c r="B5" s="60" t="s">
        <v>39</v>
      </c>
      <c r="C5" s="60" t="s">
        <v>199</v>
      </c>
      <c r="D5" s="60" t="s">
        <v>248</v>
      </c>
      <c r="E5" s="36">
        <v>8</v>
      </c>
      <c r="F5" s="37">
        <v>8</v>
      </c>
      <c r="G5" s="51">
        <v>2.5902777777777778E-2</v>
      </c>
      <c r="H5" s="43">
        <v>19</v>
      </c>
      <c r="I5" s="52"/>
      <c r="J5" s="53"/>
      <c r="K5" s="54"/>
    </row>
    <row r="6" spans="1:11" ht="14.5" x14ac:dyDescent="0.35">
      <c r="A6" s="43">
        <v>3</v>
      </c>
      <c r="B6" s="60" t="s">
        <v>8</v>
      </c>
      <c r="C6" s="60" t="s">
        <v>95</v>
      </c>
      <c r="D6" s="60" t="s">
        <v>249</v>
      </c>
      <c r="E6" s="36">
        <v>19</v>
      </c>
      <c r="F6" s="37">
        <v>18</v>
      </c>
      <c r="G6" s="51">
        <v>2.8298611111111111E-2</v>
      </c>
      <c r="H6" s="43">
        <v>18</v>
      </c>
      <c r="I6" s="52"/>
      <c r="J6" s="53"/>
      <c r="K6" s="54"/>
    </row>
    <row r="7" spans="1:11" ht="14.5" x14ac:dyDescent="0.35">
      <c r="A7" s="43">
        <v>4</v>
      </c>
      <c r="B7" s="60" t="s">
        <v>193</v>
      </c>
      <c r="C7" s="60" t="s">
        <v>184</v>
      </c>
      <c r="D7" s="60" t="s">
        <v>241</v>
      </c>
      <c r="E7" s="36">
        <v>29</v>
      </c>
      <c r="F7" s="37">
        <v>27</v>
      </c>
      <c r="G7" s="51">
        <v>2.9189814814814814E-2</v>
      </c>
      <c r="H7" s="40">
        <v>17</v>
      </c>
      <c r="I7" s="52"/>
      <c r="J7" s="53"/>
      <c r="K7" s="54"/>
    </row>
    <row r="8" spans="1:11" ht="14.5" x14ac:dyDescent="0.35">
      <c r="A8" s="43">
        <v>5</v>
      </c>
      <c r="B8" s="60" t="s">
        <v>281</v>
      </c>
      <c r="C8" s="60" t="s">
        <v>282</v>
      </c>
      <c r="D8" s="60"/>
      <c r="E8" s="36">
        <v>37</v>
      </c>
      <c r="F8" s="37">
        <v>34</v>
      </c>
      <c r="G8" s="51">
        <v>2.9548611111111112E-2</v>
      </c>
      <c r="H8" s="43">
        <v>16</v>
      </c>
      <c r="I8" s="52"/>
      <c r="J8" s="53"/>
      <c r="K8" s="54"/>
    </row>
    <row r="9" spans="1:11" ht="14.5" x14ac:dyDescent="0.35">
      <c r="A9" s="43">
        <v>6</v>
      </c>
      <c r="B9" s="60" t="s">
        <v>137</v>
      </c>
      <c r="C9" s="60" t="s">
        <v>284</v>
      </c>
      <c r="D9" s="60"/>
      <c r="E9" s="36">
        <v>44</v>
      </c>
      <c r="F9" s="37">
        <v>41</v>
      </c>
      <c r="G9" s="51">
        <v>3.0046296296296297E-2</v>
      </c>
      <c r="H9" s="43">
        <v>15</v>
      </c>
      <c r="I9" s="52"/>
      <c r="J9" s="53"/>
      <c r="K9" s="54"/>
    </row>
    <row r="10" spans="1:11" ht="14.5" x14ac:dyDescent="0.35">
      <c r="A10" s="43">
        <v>7</v>
      </c>
      <c r="B10" s="60" t="s">
        <v>213</v>
      </c>
      <c r="C10" s="60" t="s">
        <v>108</v>
      </c>
      <c r="D10" s="60" t="s">
        <v>283</v>
      </c>
      <c r="E10" s="36">
        <v>207</v>
      </c>
      <c r="F10" s="37">
        <v>42</v>
      </c>
      <c r="G10" s="51">
        <v>3.6261574074074071E-2</v>
      </c>
      <c r="H10" s="40">
        <v>14</v>
      </c>
      <c r="I10" s="52"/>
      <c r="J10" s="53"/>
      <c r="K10" s="54"/>
    </row>
    <row r="11" spans="1:11" ht="14.5" x14ac:dyDescent="0.35">
      <c r="A11" s="43">
        <v>8</v>
      </c>
      <c r="B11" s="60" t="s">
        <v>9</v>
      </c>
      <c r="C11" s="60" t="s">
        <v>184</v>
      </c>
      <c r="D11" s="60" t="s">
        <v>241</v>
      </c>
      <c r="E11" s="36">
        <v>71</v>
      </c>
      <c r="F11" s="37">
        <v>65</v>
      </c>
      <c r="G11" s="51">
        <v>3.1620370370370368E-2</v>
      </c>
      <c r="H11" s="43">
        <v>13</v>
      </c>
      <c r="I11" s="52"/>
      <c r="J11" s="53"/>
      <c r="K11" s="54"/>
    </row>
    <row r="12" spans="1:11" ht="14.5" x14ac:dyDescent="0.35">
      <c r="A12" s="43">
        <v>9</v>
      </c>
      <c r="B12" s="60" t="s">
        <v>10</v>
      </c>
      <c r="C12" s="60" t="s">
        <v>11</v>
      </c>
      <c r="D12" s="60" t="s">
        <v>249</v>
      </c>
      <c r="E12" s="36">
        <v>284</v>
      </c>
      <c r="F12" s="37">
        <v>66</v>
      </c>
      <c r="G12" s="51">
        <v>3.8437499999999999E-2</v>
      </c>
      <c r="H12" s="43">
        <v>12</v>
      </c>
      <c r="I12" s="52"/>
      <c r="J12" s="53"/>
      <c r="K12" s="54"/>
    </row>
    <row r="13" spans="1:11" ht="14.5" x14ac:dyDescent="0.35">
      <c r="A13" s="43">
        <v>10</v>
      </c>
      <c r="B13" s="60" t="s">
        <v>50</v>
      </c>
      <c r="C13" s="60" t="s">
        <v>51</v>
      </c>
      <c r="D13" s="60" t="s">
        <v>245</v>
      </c>
      <c r="E13" s="36">
        <v>81</v>
      </c>
      <c r="F13" s="37">
        <v>74</v>
      </c>
      <c r="G13" s="51">
        <v>3.1886574074074074E-2</v>
      </c>
      <c r="H13" s="40">
        <v>11</v>
      </c>
      <c r="I13" s="52"/>
      <c r="J13" s="53"/>
      <c r="K13" s="54"/>
    </row>
    <row r="14" spans="1:11" ht="14.5" x14ac:dyDescent="0.35">
      <c r="A14" s="43">
        <v>11</v>
      </c>
      <c r="B14" s="60" t="s">
        <v>157</v>
      </c>
      <c r="C14" s="60" t="s">
        <v>51</v>
      </c>
      <c r="D14" s="60" t="s">
        <v>245</v>
      </c>
      <c r="E14" s="36">
        <v>138</v>
      </c>
      <c r="F14" s="37">
        <v>117</v>
      </c>
      <c r="G14" s="51">
        <v>3.3969907407407407E-2</v>
      </c>
      <c r="H14" s="43">
        <v>10</v>
      </c>
      <c r="I14" s="52"/>
      <c r="J14" s="53"/>
      <c r="K14" s="54"/>
    </row>
    <row r="15" spans="1:11" ht="14.5" x14ac:dyDescent="0.35">
      <c r="A15" s="43">
        <v>12</v>
      </c>
      <c r="B15" s="60" t="s">
        <v>37</v>
      </c>
      <c r="C15" s="60" t="s">
        <v>38</v>
      </c>
      <c r="D15" s="60" t="s">
        <v>237</v>
      </c>
      <c r="E15" s="36">
        <v>213</v>
      </c>
      <c r="F15" s="37">
        <v>168</v>
      </c>
      <c r="G15" s="51">
        <v>3.6516203703703703E-2</v>
      </c>
      <c r="H15" s="43">
        <v>9</v>
      </c>
      <c r="I15" s="52"/>
      <c r="J15" s="53"/>
      <c r="K15" s="54"/>
    </row>
    <row r="16" spans="1:11" ht="14.5" x14ac:dyDescent="0.35">
      <c r="A16" s="43">
        <v>13</v>
      </c>
      <c r="B16" s="60"/>
      <c r="C16" s="60"/>
      <c r="D16" s="60"/>
      <c r="E16" s="36"/>
      <c r="F16" s="37"/>
      <c r="G16" s="51"/>
      <c r="H16" s="40">
        <v>8</v>
      </c>
      <c r="I16" s="52"/>
      <c r="J16" s="53"/>
      <c r="K16" s="54"/>
    </row>
    <row r="17" spans="1:11" ht="14.5" x14ac:dyDescent="0.35">
      <c r="A17" s="43">
        <v>14</v>
      </c>
      <c r="B17" s="60"/>
      <c r="C17" s="60"/>
      <c r="D17" s="60"/>
      <c r="E17" s="36"/>
      <c r="F17" s="37"/>
      <c r="G17" s="51"/>
      <c r="H17" s="43">
        <v>7</v>
      </c>
      <c r="I17" s="52"/>
      <c r="J17" s="53"/>
      <c r="K17" s="54"/>
    </row>
    <row r="18" spans="1:11" ht="14.5" x14ac:dyDescent="0.35">
      <c r="A18" s="43">
        <v>15</v>
      </c>
      <c r="B18" s="60"/>
      <c r="C18" s="60"/>
      <c r="D18" s="60"/>
      <c r="E18" s="36"/>
      <c r="F18" s="37"/>
      <c r="G18" s="51"/>
      <c r="H18" s="43">
        <v>6</v>
      </c>
      <c r="I18" s="52"/>
      <c r="J18" s="53"/>
      <c r="K18" s="53"/>
    </row>
    <row r="19" spans="1:11" ht="14.5" x14ac:dyDescent="0.35">
      <c r="A19" s="43">
        <v>16</v>
      </c>
      <c r="B19" s="61"/>
      <c r="C19" s="61"/>
      <c r="D19" s="61"/>
      <c r="E19" s="36"/>
      <c r="F19" s="37"/>
      <c r="G19" s="51"/>
      <c r="H19" s="40">
        <v>5</v>
      </c>
      <c r="I19" s="52"/>
      <c r="J19" s="53"/>
      <c r="K19" s="54"/>
    </row>
    <row r="20" spans="1:11" ht="14.5" x14ac:dyDescent="0.35">
      <c r="A20" s="43">
        <v>17</v>
      </c>
      <c r="B20" s="34"/>
      <c r="C20" s="34"/>
      <c r="D20" s="34"/>
      <c r="E20" s="36"/>
      <c r="F20" s="37"/>
      <c r="G20" s="51"/>
      <c r="H20" s="43">
        <v>4</v>
      </c>
      <c r="I20" s="52"/>
      <c r="J20" s="53"/>
      <c r="K20" s="54"/>
    </row>
    <row r="21" spans="1:11" ht="14.5" x14ac:dyDescent="0.35">
      <c r="A21" s="43">
        <v>18</v>
      </c>
      <c r="B21" s="34"/>
      <c r="C21" s="34"/>
      <c r="D21" s="34"/>
      <c r="E21" s="36"/>
      <c r="F21" s="37"/>
      <c r="G21" s="51"/>
      <c r="H21" s="43">
        <v>3</v>
      </c>
      <c r="I21" s="52"/>
      <c r="J21" s="53"/>
      <c r="K21" s="54"/>
    </row>
    <row r="22" spans="1:11" ht="14.5" x14ac:dyDescent="0.35">
      <c r="A22" s="43">
        <v>19</v>
      </c>
      <c r="B22" s="34"/>
      <c r="C22" s="34"/>
      <c r="D22" s="34"/>
      <c r="E22" s="36"/>
      <c r="F22" s="37"/>
      <c r="G22" s="51"/>
      <c r="H22" s="43">
        <v>2</v>
      </c>
      <c r="I22" s="52"/>
      <c r="J22" s="53"/>
      <c r="K22" s="54"/>
    </row>
    <row r="23" spans="1:11" ht="14.5" x14ac:dyDescent="0.35">
      <c r="A23" s="43">
        <v>20</v>
      </c>
      <c r="B23" s="34"/>
      <c r="C23" s="34"/>
      <c r="D23" s="34"/>
      <c r="E23" s="36"/>
      <c r="F23" s="37"/>
      <c r="G23" s="51"/>
      <c r="H23" s="43">
        <v>1</v>
      </c>
      <c r="I23" s="52"/>
      <c r="J23" s="53"/>
      <c r="K23" s="54"/>
    </row>
    <row r="24" spans="1:11" ht="14.5" x14ac:dyDescent="0.35">
      <c r="A24" s="25"/>
      <c r="B24" s="22"/>
      <c r="C24" s="22"/>
      <c r="D24" s="22"/>
      <c r="E24" s="25"/>
      <c r="F24" s="25"/>
      <c r="G24" s="48"/>
      <c r="H24" s="25"/>
      <c r="I24" s="55"/>
      <c r="J24" s="25"/>
    </row>
    <row r="25" spans="1:11" ht="14.5" x14ac:dyDescent="0.35">
      <c r="A25" s="25" t="s">
        <v>138</v>
      </c>
      <c r="B25" s="22"/>
      <c r="C25" s="22"/>
      <c r="D25" s="22"/>
      <c r="E25" s="25"/>
      <c r="F25" s="25"/>
      <c r="G25" s="48"/>
      <c r="H25" s="25"/>
      <c r="I25" s="55"/>
      <c r="J25" s="25"/>
    </row>
    <row r="26" spans="1:11" ht="14.5" x14ac:dyDescent="0.35">
      <c r="A26" s="56"/>
      <c r="B26" s="34"/>
      <c r="C26" s="34"/>
      <c r="D26" s="34"/>
      <c r="E26" s="57"/>
      <c r="F26" s="57"/>
      <c r="G26" s="58"/>
      <c r="H26" s="25"/>
      <c r="I26" s="55"/>
      <c r="J26" s="25"/>
    </row>
    <row r="27" spans="1:11" ht="14.5" x14ac:dyDescent="0.35">
      <c r="A27" s="25"/>
      <c r="B27" s="22"/>
      <c r="C27" s="22"/>
      <c r="D27" s="22"/>
      <c r="E27" s="25"/>
      <c r="F27" s="25"/>
      <c r="G27" s="48"/>
      <c r="H27" s="25"/>
      <c r="I27" s="55"/>
      <c r="J27" s="25"/>
    </row>
    <row r="28" spans="1:11" ht="14.5" x14ac:dyDescent="0.35">
      <c r="A28" s="25" t="s">
        <v>286</v>
      </c>
      <c r="B28" s="22"/>
      <c r="C28" s="22"/>
      <c r="D28" s="22"/>
      <c r="E28" s="25"/>
      <c r="F28" s="25"/>
      <c r="G28" s="48"/>
      <c r="H28" s="25"/>
      <c r="I28" s="55"/>
      <c r="J28" s="25"/>
    </row>
    <row r="29" spans="1:11" ht="14.5" x14ac:dyDescent="0.35">
      <c r="A29" s="25"/>
      <c r="B29" s="22"/>
      <c r="C29" s="22"/>
      <c r="D29" s="22"/>
      <c r="E29" s="25"/>
      <c r="F29" s="25"/>
      <c r="G29" s="48"/>
      <c r="H29" s="25"/>
      <c r="I29" s="55"/>
      <c r="J29" s="25"/>
    </row>
    <row r="30" spans="1:11" ht="14.5" x14ac:dyDescent="0.35">
      <c r="A30" s="25" t="s">
        <v>285</v>
      </c>
      <c r="B30" s="22"/>
      <c r="C30" s="22"/>
      <c r="D30" s="22"/>
      <c r="E30" s="25"/>
      <c r="F30" s="25"/>
      <c r="G30" s="48"/>
      <c r="H30" s="25"/>
      <c r="I30" s="55"/>
      <c r="J30" s="25"/>
    </row>
    <row r="31" spans="1:11" ht="14.5" x14ac:dyDescent="0.35">
      <c r="A31" s="25"/>
      <c r="B31" s="22"/>
      <c r="C31" s="22"/>
      <c r="D31" s="22"/>
      <c r="E31" s="25"/>
      <c r="F31" s="25"/>
      <c r="G31" s="48"/>
      <c r="H31" s="25"/>
      <c r="I31" s="25"/>
      <c r="J31" s="25"/>
    </row>
    <row r="32" spans="1:11" ht="14.5" x14ac:dyDescent="0.35">
      <c r="A32" s="25"/>
      <c r="B32" s="22"/>
      <c r="C32" s="22"/>
      <c r="D32" s="22"/>
      <c r="E32" s="25"/>
      <c r="F32" s="25"/>
      <c r="G32" s="48"/>
      <c r="H32" s="25"/>
      <c r="I32" s="25"/>
      <c r="J32" s="25"/>
    </row>
    <row r="33" spans="1:10" ht="14.5" x14ac:dyDescent="0.35">
      <c r="A33" s="25"/>
      <c r="B33" s="22"/>
      <c r="C33" s="22"/>
      <c r="D33" s="22"/>
      <c r="E33" s="25"/>
      <c r="F33" s="25"/>
      <c r="G33" s="48"/>
      <c r="H33" s="25"/>
      <c r="I33" s="25"/>
      <c r="J33" s="25"/>
    </row>
    <row r="34" spans="1:10" ht="14.5" x14ac:dyDescent="0.35">
      <c r="A34" s="25"/>
      <c r="B34" s="22"/>
      <c r="C34" s="22"/>
      <c r="D34" s="22"/>
      <c r="E34" s="25"/>
      <c r="F34" s="25"/>
      <c r="G34" s="48"/>
      <c r="H34" s="25"/>
      <c r="I34" s="25"/>
      <c r="J34" s="25"/>
    </row>
    <row r="35" spans="1:10" ht="14.5" x14ac:dyDescent="0.35">
      <c r="A35" s="25"/>
      <c r="B35" s="22"/>
      <c r="C35" s="22"/>
      <c r="D35" s="22"/>
      <c r="E35" s="25"/>
      <c r="F35" s="25"/>
      <c r="G35" s="48"/>
      <c r="H35" s="25"/>
      <c r="I35" s="25"/>
      <c r="J35" s="25"/>
    </row>
    <row r="36" spans="1:10" ht="14.5" x14ac:dyDescent="0.35">
      <c r="A36" s="25"/>
      <c r="B36" s="22"/>
      <c r="C36" s="22"/>
      <c r="D36" s="22"/>
      <c r="E36" s="25"/>
      <c r="F36" s="25"/>
      <c r="G36" s="48"/>
      <c r="H36" s="25"/>
      <c r="I36" s="25"/>
      <c r="J36" s="25"/>
    </row>
    <row r="37" spans="1:10" ht="14.5" x14ac:dyDescent="0.35">
      <c r="A37" s="25"/>
      <c r="B37" s="22"/>
      <c r="C37" s="22"/>
      <c r="D37" s="22"/>
      <c r="E37" s="25"/>
      <c r="F37" s="25"/>
      <c r="G37" s="48"/>
      <c r="H37" s="25"/>
      <c r="I37" s="25"/>
      <c r="J37" s="25"/>
    </row>
    <row r="38" spans="1:10" ht="14.5" x14ac:dyDescent="0.35">
      <c r="A38" s="25"/>
      <c r="B38" s="22"/>
      <c r="C38" s="22"/>
      <c r="D38" s="22"/>
      <c r="E38" s="25"/>
      <c r="F38" s="25"/>
      <c r="G38" s="48"/>
      <c r="H38" s="25"/>
      <c r="I38" s="25"/>
      <c r="J38" s="25"/>
    </row>
    <row r="39" spans="1:10" ht="14.5" x14ac:dyDescent="0.35">
      <c r="A39" s="25"/>
      <c r="B39" s="22"/>
      <c r="C39" s="22"/>
      <c r="D39" s="22"/>
      <c r="E39" s="25"/>
      <c r="F39" s="25"/>
      <c r="G39" s="48"/>
      <c r="H39" s="25"/>
      <c r="I39" s="25"/>
      <c r="J39" s="25"/>
    </row>
    <row r="40" spans="1:10" ht="14.5" x14ac:dyDescent="0.35">
      <c r="A40" s="25"/>
      <c r="B40" s="22"/>
      <c r="C40" s="22"/>
      <c r="D40" s="22"/>
      <c r="E40" s="25"/>
      <c r="F40" s="25"/>
      <c r="G40" s="48"/>
      <c r="H40" s="25"/>
      <c r="I40" s="25"/>
      <c r="J40" s="25"/>
    </row>
    <row r="41" spans="1:10" ht="14.5" x14ac:dyDescent="0.35">
      <c r="A41" s="25"/>
      <c r="B41" s="22"/>
      <c r="C41" s="22"/>
      <c r="D41" s="22"/>
      <c r="E41" s="25"/>
      <c r="F41" s="25"/>
      <c r="G41" s="48"/>
      <c r="H41" s="25"/>
      <c r="I41" s="25"/>
      <c r="J41" s="25"/>
    </row>
    <row r="42" spans="1:10" ht="14.5" x14ac:dyDescent="0.35">
      <c r="A42" s="25"/>
      <c r="B42" s="22"/>
      <c r="C42" s="22"/>
      <c r="D42" s="22"/>
      <c r="E42" s="25"/>
      <c r="F42" s="25"/>
      <c r="G42" s="48"/>
      <c r="H42" s="25"/>
      <c r="I42" s="25"/>
      <c r="J42" s="25"/>
    </row>
    <row r="43" spans="1:10" ht="14.5" x14ac:dyDescent="0.35">
      <c r="A43" s="25"/>
      <c r="B43" s="22"/>
      <c r="C43" s="22"/>
      <c r="D43" s="22"/>
      <c r="E43" s="25"/>
      <c r="F43" s="25"/>
      <c r="G43" s="48"/>
      <c r="H43" s="25"/>
      <c r="I43" s="25"/>
      <c r="J43" s="25"/>
    </row>
    <row r="44" spans="1:10" ht="14.5" x14ac:dyDescent="0.35">
      <c r="A44" s="25"/>
      <c r="B44" s="22"/>
      <c r="C44" s="22"/>
      <c r="D44" s="22"/>
      <c r="E44" s="25"/>
      <c r="F44" s="25"/>
      <c r="G44" s="48"/>
      <c r="H44" s="25"/>
      <c r="I44" s="25"/>
      <c r="J44" s="25"/>
    </row>
    <row r="45" spans="1:10" ht="14.5" x14ac:dyDescent="0.35">
      <c r="A45" s="25"/>
      <c r="B45" s="22"/>
      <c r="C45" s="22"/>
      <c r="D45" s="22"/>
      <c r="E45" s="25"/>
      <c r="F45" s="25"/>
      <c r="G45" s="48"/>
      <c r="H45" s="25"/>
      <c r="I45" s="25"/>
      <c r="J45" s="25"/>
    </row>
    <row r="46" spans="1:10" ht="14.5" x14ac:dyDescent="0.35">
      <c r="A46" s="25"/>
      <c r="B46" s="22"/>
      <c r="C46" s="22"/>
      <c r="D46" s="22"/>
      <c r="E46" s="25"/>
      <c r="F46" s="25"/>
      <c r="G46" s="48"/>
      <c r="H46" s="25"/>
      <c r="I46" s="25"/>
      <c r="J46" s="25"/>
    </row>
    <row r="47" spans="1:10" ht="14.5" x14ac:dyDescent="0.35">
      <c r="A47" s="25"/>
      <c r="B47" s="22"/>
      <c r="C47" s="22"/>
      <c r="D47" s="22"/>
      <c r="E47" s="25"/>
      <c r="F47" s="25"/>
      <c r="G47" s="48"/>
      <c r="H47" s="25"/>
      <c r="I47" s="25"/>
      <c r="J47" s="25"/>
    </row>
    <row r="48" spans="1:10" ht="14.5" x14ac:dyDescent="0.35">
      <c r="A48" s="25"/>
      <c r="B48" s="22"/>
      <c r="C48" s="22"/>
      <c r="D48" s="22"/>
      <c r="E48" s="25"/>
      <c r="F48" s="25"/>
      <c r="G48" s="48"/>
      <c r="H48" s="25"/>
      <c r="I48" s="25"/>
      <c r="J48" s="25"/>
    </row>
    <row r="49" spans="1:10" ht="14.5" x14ac:dyDescent="0.35">
      <c r="A49" s="25"/>
      <c r="B49" s="22"/>
      <c r="C49" s="22"/>
      <c r="D49" s="22"/>
      <c r="E49" s="25"/>
      <c r="F49" s="25"/>
      <c r="G49" s="48"/>
      <c r="H49" s="25"/>
      <c r="I49" s="25"/>
      <c r="J49" s="25"/>
    </row>
    <row r="50" spans="1:10" ht="14.5" x14ac:dyDescent="0.35">
      <c r="A50" s="25"/>
      <c r="B50" s="22"/>
      <c r="C50" s="22"/>
      <c r="D50" s="22"/>
      <c r="E50" s="25"/>
      <c r="F50" s="25"/>
      <c r="G50" s="48"/>
      <c r="H50" s="25"/>
      <c r="I50" s="25"/>
      <c r="J50" s="25"/>
    </row>
    <row r="51" spans="1:10" ht="14.5" x14ac:dyDescent="0.35">
      <c r="A51" s="25"/>
      <c r="B51" s="22"/>
      <c r="C51" s="22"/>
      <c r="D51" s="22"/>
      <c r="E51" s="25"/>
      <c r="F51" s="25"/>
      <c r="G51" s="48"/>
      <c r="H51" s="25"/>
      <c r="I51" s="25"/>
      <c r="J51" s="25"/>
    </row>
    <row r="52" spans="1:10" ht="14.5" x14ac:dyDescent="0.35">
      <c r="A52" s="25"/>
      <c r="B52" s="22"/>
      <c r="C52" s="22"/>
      <c r="D52" s="22"/>
      <c r="E52" s="25"/>
      <c r="F52" s="25"/>
      <c r="G52" s="48"/>
      <c r="H52" s="25"/>
      <c r="I52" s="25"/>
      <c r="J52" s="25"/>
    </row>
    <row r="53" spans="1:10" ht="14.5" x14ac:dyDescent="0.35">
      <c r="A53" s="25"/>
      <c r="B53" s="22"/>
      <c r="C53" s="22"/>
      <c r="D53" s="22"/>
      <c r="E53" s="25"/>
      <c r="F53" s="25"/>
      <c r="G53" s="48"/>
      <c r="H53" s="25"/>
      <c r="I53" s="25"/>
      <c r="J53" s="25"/>
    </row>
    <row r="54" spans="1:10" ht="14.5" x14ac:dyDescent="0.35">
      <c r="A54" s="25"/>
      <c r="B54" s="22"/>
      <c r="C54" s="22"/>
      <c r="D54" s="22"/>
      <c r="E54" s="25"/>
      <c r="F54" s="25"/>
      <c r="G54" s="48"/>
      <c r="H54" s="25"/>
      <c r="I54" s="25"/>
      <c r="J54" s="25"/>
    </row>
    <row r="55" spans="1:10" ht="14.5" x14ac:dyDescent="0.35">
      <c r="A55" s="25"/>
      <c r="B55" s="22"/>
      <c r="C55" s="22"/>
      <c r="D55" s="22"/>
      <c r="E55" s="25"/>
      <c r="F55" s="25"/>
      <c r="G55" s="48"/>
      <c r="H55" s="25"/>
      <c r="I55" s="25"/>
      <c r="J55" s="25"/>
    </row>
    <row r="56" spans="1:10" ht="14.5" x14ac:dyDescent="0.35">
      <c r="A56" s="25"/>
      <c r="B56" s="22"/>
      <c r="C56" s="22"/>
      <c r="D56" s="22"/>
      <c r="E56" s="25"/>
      <c r="F56" s="25"/>
      <c r="G56" s="48"/>
      <c r="H56" s="25"/>
      <c r="I56" s="25"/>
      <c r="J56" s="25"/>
    </row>
    <row r="57" spans="1:10" ht="14.5" x14ac:dyDescent="0.35">
      <c r="A57" s="25"/>
      <c r="B57" s="22"/>
      <c r="C57" s="22"/>
      <c r="D57" s="22"/>
      <c r="E57" s="25"/>
      <c r="F57" s="25"/>
      <c r="G57" s="48"/>
      <c r="H57" s="25"/>
      <c r="I57" s="25"/>
      <c r="J57" s="25"/>
    </row>
    <row r="58" spans="1:10" ht="14.5" x14ac:dyDescent="0.35">
      <c r="A58" s="25"/>
      <c r="B58" s="22"/>
      <c r="C58" s="22"/>
      <c r="D58" s="22"/>
      <c r="E58" s="25"/>
      <c r="F58" s="25"/>
      <c r="G58" s="48"/>
      <c r="H58" s="25"/>
      <c r="I58" s="25"/>
      <c r="J58" s="25"/>
    </row>
    <row r="59" spans="1:10" ht="14.5" x14ac:dyDescent="0.35">
      <c r="A59" s="25"/>
      <c r="B59" s="22"/>
      <c r="C59" s="22"/>
      <c r="D59" s="22"/>
      <c r="E59" s="25"/>
      <c r="F59" s="25"/>
      <c r="G59" s="48"/>
      <c r="H59" s="25"/>
      <c r="I59" s="25"/>
      <c r="J59" s="25"/>
    </row>
    <row r="60" spans="1:10" ht="14.5" x14ac:dyDescent="0.35">
      <c r="A60" s="25"/>
      <c r="B60" s="22"/>
      <c r="C60" s="22"/>
      <c r="D60" s="22"/>
      <c r="E60" s="25"/>
      <c r="F60" s="25"/>
      <c r="G60" s="48"/>
      <c r="H60" s="25"/>
      <c r="I60" s="25"/>
      <c r="J60" s="25"/>
    </row>
    <row r="61" spans="1:10" ht="14.5" x14ac:dyDescent="0.35">
      <c r="A61" s="25"/>
      <c r="B61" s="22"/>
      <c r="C61" s="22"/>
      <c r="D61" s="22"/>
      <c r="E61" s="25"/>
      <c r="F61" s="25"/>
      <c r="G61" s="48"/>
      <c r="H61" s="25"/>
      <c r="I61" s="25"/>
      <c r="J61" s="25"/>
    </row>
    <row r="62" spans="1:10" ht="14.5" x14ac:dyDescent="0.35">
      <c r="A62" s="25"/>
      <c r="B62" s="22"/>
      <c r="C62" s="22"/>
      <c r="D62" s="22"/>
      <c r="E62" s="25"/>
      <c r="F62" s="25"/>
      <c r="G62" s="48"/>
      <c r="H62" s="25"/>
      <c r="I62" s="25"/>
      <c r="J62" s="25"/>
    </row>
    <row r="63" spans="1:10" ht="14.5" x14ac:dyDescent="0.35">
      <c r="A63" s="25"/>
      <c r="B63" s="22"/>
      <c r="C63" s="22"/>
      <c r="D63" s="22"/>
      <c r="E63" s="25"/>
      <c r="F63" s="25"/>
      <c r="G63" s="48"/>
      <c r="H63" s="25"/>
      <c r="I63" s="25"/>
      <c r="J63" s="25"/>
    </row>
    <row r="64" spans="1:10" ht="14.5" x14ac:dyDescent="0.35">
      <c r="A64" s="25"/>
      <c r="B64" s="22"/>
      <c r="C64" s="22"/>
      <c r="D64" s="22"/>
      <c r="E64" s="25"/>
      <c r="F64" s="25"/>
      <c r="G64" s="48"/>
      <c r="H64" s="25"/>
      <c r="I64" s="25"/>
      <c r="J64" s="25"/>
    </row>
    <row r="65" spans="1:10" ht="14.5" x14ac:dyDescent="0.35">
      <c r="A65" s="25"/>
      <c r="B65" s="22"/>
      <c r="C65" s="22"/>
      <c r="D65" s="22"/>
      <c r="E65" s="25"/>
      <c r="F65" s="25"/>
      <c r="G65" s="48"/>
      <c r="H65" s="25"/>
      <c r="I65" s="25"/>
      <c r="J65" s="25"/>
    </row>
    <row r="66" spans="1:10" ht="14.5" x14ac:dyDescent="0.35">
      <c r="A66" s="25"/>
      <c r="B66" s="22"/>
      <c r="C66" s="22"/>
      <c r="D66" s="22"/>
      <c r="E66" s="25"/>
      <c r="F66" s="25"/>
      <c r="G66" s="48"/>
      <c r="H66" s="25"/>
      <c r="I66" s="25"/>
      <c r="J66" s="25"/>
    </row>
    <row r="67" spans="1:10" ht="14.5" x14ac:dyDescent="0.35">
      <c r="A67" s="25"/>
      <c r="B67" s="22"/>
      <c r="C67" s="22"/>
      <c r="D67" s="22"/>
      <c r="E67" s="25"/>
      <c r="F67" s="25"/>
      <c r="G67" s="48"/>
      <c r="H67" s="25"/>
      <c r="I67" s="25"/>
      <c r="J67" s="25"/>
    </row>
    <row r="68" spans="1:10" ht="14.5" x14ac:dyDescent="0.35">
      <c r="A68" s="25"/>
      <c r="B68" s="22"/>
      <c r="C68" s="22"/>
      <c r="D68" s="22"/>
      <c r="E68" s="25"/>
      <c r="F68" s="25"/>
      <c r="G68" s="48"/>
      <c r="H68" s="25"/>
      <c r="I68" s="25"/>
      <c r="J68" s="25"/>
    </row>
    <row r="69" spans="1:10" ht="14.5" x14ac:dyDescent="0.35">
      <c r="A69" s="25"/>
      <c r="B69" s="22"/>
      <c r="C69" s="22"/>
      <c r="D69" s="22"/>
      <c r="E69" s="25"/>
      <c r="F69" s="25"/>
      <c r="G69" s="48"/>
      <c r="H69" s="25"/>
      <c r="I69" s="25"/>
      <c r="J69" s="25"/>
    </row>
    <row r="70" spans="1:10" ht="14.5" x14ac:dyDescent="0.35">
      <c r="A70" s="25"/>
      <c r="B70" s="22"/>
      <c r="C70" s="22"/>
      <c r="D70" s="22"/>
      <c r="E70" s="25"/>
      <c r="F70" s="25"/>
      <c r="G70" s="48"/>
      <c r="H70" s="25"/>
      <c r="I70" s="25"/>
      <c r="J70" s="25"/>
    </row>
    <row r="71" spans="1:10" ht="14.5" x14ac:dyDescent="0.35">
      <c r="A71" s="25"/>
      <c r="B71" s="22"/>
      <c r="C71" s="22"/>
      <c r="D71" s="22"/>
      <c r="E71" s="25"/>
      <c r="F71" s="25"/>
      <c r="G71" s="48"/>
      <c r="H71" s="25"/>
      <c r="I71" s="25"/>
      <c r="J71" s="25"/>
    </row>
    <row r="72" spans="1:10" ht="14.5" x14ac:dyDescent="0.35">
      <c r="A72" s="25"/>
      <c r="B72" s="22"/>
      <c r="C72" s="22"/>
      <c r="D72" s="22"/>
      <c r="E72" s="25"/>
      <c r="F72" s="25"/>
      <c r="G72" s="48"/>
      <c r="H72" s="25"/>
      <c r="I72" s="25"/>
      <c r="J72" s="25"/>
    </row>
    <row r="73" spans="1:10" ht="14.5" x14ac:dyDescent="0.35">
      <c r="A73" s="25"/>
      <c r="B73" s="22"/>
      <c r="C73" s="22"/>
      <c r="D73" s="22"/>
      <c r="E73" s="25"/>
      <c r="F73" s="25"/>
      <c r="G73" s="48"/>
      <c r="H73" s="25"/>
      <c r="I73" s="25"/>
      <c r="J73" s="25"/>
    </row>
    <row r="74" spans="1:10" ht="14.5" x14ac:dyDescent="0.35">
      <c r="A74" s="25"/>
      <c r="B74" s="22"/>
      <c r="C74" s="22"/>
      <c r="D74" s="22"/>
      <c r="E74" s="25"/>
      <c r="F74" s="25"/>
      <c r="G74" s="48"/>
      <c r="H74" s="25"/>
      <c r="I74" s="25"/>
      <c r="J74" s="25"/>
    </row>
    <row r="75" spans="1:10" ht="14.5" x14ac:dyDescent="0.35">
      <c r="A75" s="25"/>
      <c r="B75" s="22"/>
      <c r="C75" s="22"/>
      <c r="D75" s="22"/>
      <c r="E75" s="25"/>
      <c r="F75" s="25"/>
      <c r="G75" s="48"/>
      <c r="H75" s="25"/>
      <c r="I75" s="25"/>
      <c r="J75" s="25"/>
    </row>
    <row r="76" spans="1:10" ht="14.5" x14ac:dyDescent="0.35">
      <c r="A76" s="25"/>
      <c r="B76" s="22"/>
      <c r="C76" s="22"/>
      <c r="D76" s="22"/>
      <c r="E76" s="25"/>
      <c r="F76" s="25"/>
      <c r="G76" s="48"/>
      <c r="H76" s="25"/>
      <c r="I76" s="25"/>
      <c r="J76" s="25"/>
    </row>
    <row r="77" spans="1:10" ht="14.5" x14ac:dyDescent="0.35">
      <c r="A77" s="25"/>
      <c r="B77" s="22"/>
      <c r="C77" s="22"/>
      <c r="D77" s="22"/>
      <c r="E77" s="25"/>
      <c r="F77" s="25"/>
      <c r="G77" s="48"/>
      <c r="H77" s="25"/>
      <c r="I77" s="25"/>
      <c r="J77" s="25"/>
    </row>
    <row r="78" spans="1:10" ht="14.5" x14ac:dyDescent="0.35">
      <c r="A78" s="25"/>
      <c r="B78" s="22"/>
      <c r="C78" s="22"/>
      <c r="D78" s="22"/>
      <c r="E78" s="25"/>
      <c r="F78" s="25"/>
      <c r="G78" s="48"/>
      <c r="H78" s="25"/>
      <c r="I78" s="25"/>
      <c r="J78" s="25"/>
    </row>
    <row r="79" spans="1:10" ht="14.5" x14ac:dyDescent="0.35">
      <c r="A79" s="25"/>
      <c r="B79" s="22"/>
      <c r="C79" s="22"/>
      <c r="D79" s="22"/>
      <c r="E79" s="25"/>
      <c r="F79" s="25"/>
      <c r="G79" s="48"/>
      <c r="H79" s="25"/>
      <c r="I79" s="25"/>
      <c r="J79" s="25"/>
    </row>
    <row r="80" spans="1:10" ht="14.5" x14ac:dyDescent="0.35">
      <c r="A80" s="25"/>
      <c r="B80" s="22"/>
      <c r="C80" s="22"/>
      <c r="D80" s="22"/>
      <c r="E80" s="25"/>
      <c r="F80" s="25"/>
      <c r="G80" s="48"/>
      <c r="H80" s="25"/>
      <c r="I80" s="25"/>
      <c r="J80" s="25"/>
    </row>
    <row r="81" spans="1:10" ht="14.5" x14ac:dyDescent="0.35">
      <c r="A81" s="25"/>
      <c r="B81" s="22"/>
      <c r="C81" s="22"/>
      <c r="D81" s="22"/>
      <c r="E81" s="25"/>
      <c r="F81" s="25"/>
      <c r="G81" s="48"/>
      <c r="H81" s="25"/>
      <c r="I81" s="25"/>
      <c r="J81" s="25"/>
    </row>
    <row r="82" spans="1:10" ht="14.5" x14ac:dyDescent="0.35">
      <c r="A82" s="25"/>
      <c r="B82" s="22"/>
      <c r="C82" s="22"/>
      <c r="D82" s="22"/>
      <c r="E82" s="25"/>
      <c r="F82" s="25"/>
      <c r="G82" s="48"/>
      <c r="H82" s="25"/>
      <c r="I82" s="25"/>
      <c r="J82" s="25"/>
    </row>
    <row r="83" spans="1:10" ht="14.5" x14ac:dyDescent="0.35">
      <c r="A83" s="25"/>
      <c r="B83" s="22"/>
      <c r="C83" s="22"/>
      <c r="D83" s="22"/>
      <c r="E83" s="25"/>
      <c r="F83" s="25"/>
      <c r="G83" s="48"/>
      <c r="H83" s="25"/>
      <c r="I83" s="25"/>
      <c r="J83" s="25"/>
    </row>
    <row r="84" spans="1:10" ht="14.5" x14ac:dyDescent="0.35">
      <c r="A84" s="25"/>
      <c r="B84" s="22"/>
      <c r="C84" s="22"/>
      <c r="D84" s="22"/>
      <c r="E84" s="25"/>
      <c r="F84" s="25"/>
      <c r="G84" s="48"/>
      <c r="H84" s="25"/>
      <c r="I84" s="25"/>
      <c r="J84" s="25"/>
    </row>
    <row r="85" spans="1:10" ht="14.5" x14ac:dyDescent="0.35">
      <c r="A85" s="25"/>
      <c r="B85" s="22"/>
      <c r="C85" s="22"/>
      <c r="D85" s="22"/>
      <c r="E85" s="25"/>
      <c r="F85" s="25"/>
      <c r="G85" s="48"/>
      <c r="H85" s="25"/>
      <c r="I85" s="25"/>
      <c r="J85" s="25"/>
    </row>
    <row r="86" spans="1:10" ht="14.5" x14ac:dyDescent="0.35">
      <c r="A86" s="25"/>
      <c r="B86" s="22"/>
      <c r="C86" s="22"/>
      <c r="D86" s="22"/>
      <c r="E86" s="25"/>
      <c r="F86" s="25"/>
      <c r="G86" s="48"/>
      <c r="H86" s="25"/>
      <c r="I86" s="25"/>
      <c r="J86" s="25"/>
    </row>
    <row r="87" spans="1:10" ht="14.5" x14ac:dyDescent="0.35">
      <c r="A87" s="25"/>
      <c r="B87" s="22"/>
      <c r="C87" s="22"/>
      <c r="D87" s="22"/>
      <c r="E87" s="25"/>
      <c r="F87" s="25"/>
      <c r="G87" s="48"/>
      <c r="H87" s="25"/>
      <c r="I87" s="25"/>
      <c r="J87" s="25"/>
    </row>
    <row r="88" spans="1:10" ht="14.5" x14ac:dyDescent="0.35">
      <c r="A88" s="25"/>
      <c r="B88" s="22"/>
      <c r="C88" s="22"/>
      <c r="D88" s="22"/>
      <c r="E88" s="25"/>
      <c r="F88" s="25"/>
      <c r="G88" s="48"/>
      <c r="H88" s="25"/>
      <c r="I88" s="25"/>
      <c r="J88" s="25"/>
    </row>
    <row r="89" spans="1:10" ht="14.5" x14ac:dyDescent="0.35">
      <c r="A89" s="25"/>
      <c r="B89" s="22"/>
      <c r="C89" s="22"/>
      <c r="D89" s="22"/>
      <c r="E89" s="25"/>
      <c r="F89" s="25"/>
      <c r="G89" s="48"/>
      <c r="H89" s="25"/>
      <c r="I89" s="25"/>
      <c r="J89" s="25"/>
    </row>
    <row r="90" spans="1:10" ht="14.5" x14ac:dyDescent="0.35">
      <c r="A90" s="25"/>
      <c r="B90" s="22"/>
      <c r="C90" s="22"/>
      <c r="D90" s="22"/>
      <c r="E90" s="25"/>
      <c r="F90" s="25"/>
      <c r="G90" s="48"/>
      <c r="H90" s="25"/>
      <c r="I90" s="25"/>
      <c r="J90" s="25"/>
    </row>
    <row r="91" spans="1:10" ht="14.5" x14ac:dyDescent="0.35"/>
    <row r="92" spans="1:10" ht="14.5" x14ac:dyDescent="0.35"/>
    <row r="93" spans="1:10" ht="14.5" x14ac:dyDescent="0.35"/>
    <row r="94" spans="1:10" ht="14.5" x14ac:dyDescent="0.35"/>
    <row r="95" spans="1:10" ht="14.5" x14ac:dyDescent="0.35"/>
    <row r="96" spans="1:10" ht="14.5" x14ac:dyDescent="0.35"/>
    <row r="97" ht="14.5" x14ac:dyDescent="0.35"/>
    <row r="98" ht="14.5" x14ac:dyDescent="0.35"/>
    <row r="99" ht="14.5" x14ac:dyDescent="0.35"/>
    <row r="100" ht="14.5" x14ac:dyDescent="0.35"/>
    <row r="101" ht="14.5" x14ac:dyDescent="0.35"/>
    <row r="102" ht="14.5" x14ac:dyDescent="0.35"/>
    <row r="103" ht="14.5" x14ac:dyDescent="0.35"/>
    <row r="104" ht="14.5" x14ac:dyDescent="0.35"/>
    <row r="105" ht="14.5" x14ac:dyDescent="0.35"/>
    <row r="106" ht="14.5" x14ac:dyDescent="0.35"/>
    <row r="107" ht="14.5" x14ac:dyDescent="0.35"/>
    <row r="108" ht="14.5" x14ac:dyDescent="0.35"/>
    <row r="109" ht="14.5" x14ac:dyDescent="0.35"/>
    <row r="110" ht="14.5" x14ac:dyDescent="0.35"/>
    <row r="111" ht="14.5" x14ac:dyDescent="0.35"/>
    <row r="112" ht="14.5" x14ac:dyDescent="0.35"/>
    <row r="113" ht="14.5" x14ac:dyDescent="0.35"/>
    <row r="114" ht="14.5" x14ac:dyDescent="0.35"/>
    <row r="115" ht="14.5" x14ac:dyDescent="0.35"/>
    <row r="116" ht="14.5" x14ac:dyDescent="0.35"/>
    <row r="117" ht="14.5" x14ac:dyDescent="0.35"/>
    <row r="118" ht="14.5" x14ac:dyDescent="0.35"/>
    <row r="119" ht="14.5" x14ac:dyDescent="0.35"/>
    <row r="120" ht="14.5" x14ac:dyDescent="0.35"/>
    <row r="121" ht="14.5" x14ac:dyDescent="0.35"/>
    <row r="122" ht="14.5" x14ac:dyDescent="0.35"/>
    <row r="123" ht="14.5" x14ac:dyDescent="0.35"/>
    <row r="124" ht="14.5" x14ac:dyDescent="0.35"/>
    <row r="125" ht="14.5" x14ac:dyDescent="0.35"/>
    <row r="126" ht="14.5" x14ac:dyDescent="0.35"/>
    <row r="127" ht="14.5" x14ac:dyDescent="0.35"/>
    <row r="128" ht="14.5" x14ac:dyDescent="0.35"/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  <row r="173" ht="14.5" x14ac:dyDescent="0.35"/>
    <row r="174" ht="14.5" x14ac:dyDescent="0.35"/>
    <row r="175" ht="14.5" x14ac:dyDescent="0.35"/>
    <row r="176" ht="14.5" x14ac:dyDescent="0.35"/>
    <row r="177" ht="14.5" x14ac:dyDescent="0.35"/>
    <row r="178" ht="14.5" x14ac:dyDescent="0.35"/>
    <row r="179" ht="14.5" x14ac:dyDescent="0.35"/>
    <row r="180" ht="14.5" x14ac:dyDescent="0.35"/>
    <row r="181" ht="14.5" x14ac:dyDescent="0.35"/>
    <row r="182" ht="14.5" x14ac:dyDescent="0.35"/>
    <row r="183" ht="14.5" x14ac:dyDescent="0.35"/>
    <row r="184" ht="14.5" x14ac:dyDescent="0.35"/>
    <row r="185" ht="14.5" x14ac:dyDescent="0.35"/>
    <row r="186" ht="14.5" x14ac:dyDescent="0.35"/>
    <row r="187" ht="14.5" x14ac:dyDescent="0.35"/>
    <row r="188" ht="14.5" x14ac:dyDescent="0.35"/>
    <row r="189" ht="14.5" x14ac:dyDescent="0.35"/>
    <row r="190" ht="14.5" x14ac:dyDescent="0.35"/>
    <row r="191" ht="14.5" x14ac:dyDescent="0.35"/>
    <row r="192" ht="14.5" x14ac:dyDescent="0.35"/>
    <row r="193" ht="14.5" x14ac:dyDescent="0.35"/>
    <row r="194" ht="14.5" x14ac:dyDescent="0.35"/>
    <row r="195" ht="14.5" x14ac:dyDescent="0.35"/>
    <row r="196" ht="14.5" x14ac:dyDescent="0.35"/>
    <row r="197" ht="14.5" x14ac:dyDescent="0.35"/>
    <row r="198" ht="14.5" x14ac:dyDescent="0.35"/>
    <row r="199" ht="14.5" x14ac:dyDescent="0.35"/>
    <row r="200" ht="14.5" x14ac:dyDescent="0.35"/>
    <row r="201" ht="14.5" x14ac:dyDescent="0.35"/>
    <row r="202" ht="14.5" x14ac:dyDescent="0.35"/>
    <row r="203" ht="14.5" x14ac:dyDescent="0.35"/>
    <row r="204" ht="14.5" x14ac:dyDescent="0.35"/>
    <row r="205" ht="14.5" x14ac:dyDescent="0.35"/>
    <row r="206" ht="14.5" x14ac:dyDescent="0.35"/>
    <row r="207" ht="14.5" x14ac:dyDescent="0.35"/>
    <row r="208" ht="14.5" x14ac:dyDescent="0.35"/>
    <row r="209" ht="14.5" x14ac:dyDescent="0.35"/>
    <row r="210" ht="14.5" x14ac:dyDescent="0.35"/>
    <row r="211" ht="14.5" x14ac:dyDescent="0.35"/>
    <row r="212" ht="14.5" x14ac:dyDescent="0.35"/>
    <row r="213" ht="14.5" x14ac:dyDescent="0.35"/>
    <row r="214" ht="14.5" x14ac:dyDescent="0.35"/>
    <row r="215" ht="14.5" x14ac:dyDescent="0.35"/>
    <row r="216" ht="14.5" x14ac:dyDescent="0.35"/>
    <row r="217" ht="14.5" x14ac:dyDescent="0.35"/>
    <row r="218" ht="14.5" x14ac:dyDescent="0.35"/>
    <row r="219" ht="14.5" x14ac:dyDescent="0.35"/>
    <row r="220" ht="14.5" x14ac:dyDescent="0.35"/>
    <row r="221" ht="14.5" x14ac:dyDescent="0.35"/>
    <row r="222" ht="14.5" x14ac:dyDescent="0.35"/>
    <row r="223" ht="14.5" x14ac:dyDescent="0.35"/>
    <row r="224" ht="14.5" x14ac:dyDescent="0.35"/>
    <row r="225" ht="14.5" x14ac:dyDescent="0.35"/>
    <row r="226" ht="14.5" x14ac:dyDescent="0.35"/>
    <row r="227" ht="14.5" x14ac:dyDescent="0.35"/>
    <row r="228" ht="14.5" x14ac:dyDescent="0.35"/>
    <row r="229" ht="14.5" x14ac:dyDescent="0.35"/>
    <row r="230" ht="14.5" x14ac:dyDescent="0.35"/>
    <row r="231" ht="14.5" x14ac:dyDescent="0.35"/>
    <row r="232" ht="14.5" x14ac:dyDescent="0.35"/>
    <row r="233" ht="14.5" x14ac:dyDescent="0.35"/>
    <row r="234" ht="14.5" x14ac:dyDescent="0.35"/>
    <row r="235" ht="14.5" x14ac:dyDescent="0.35"/>
    <row r="236" ht="14.5" x14ac:dyDescent="0.35"/>
    <row r="237" ht="14.5" x14ac:dyDescent="0.35"/>
    <row r="238" ht="14.5" x14ac:dyDescent="0.35"/>
    <row r="239" ht="14.5" x14ac:dyDescent="0.35"/>
    <row r="240" ht="14.5" x14ac:dyDescent="0.35"/>
    <row r="241" ht="14.5" x14ac:dyDescent="0.35"/>
    <row r="242" ht="14.5" x14ac:dyDescent="0.35"/>
    <row r="243" ht="14.5" x14ac:dyDescent="0.35"/>
    <row r="244" ht="14.5" x14ac:dyDescent="0.35"/>
    <row r="245" ht="14.5" x14ac:dyDescent="0.35"/>
    <row r="246" ht="14.5" x14ac:dyDescent="0.35"/>
    <row r="247" ht="14.5" x14ac:dyDescent="0.35"/>
    <row r="248" ht="14.5" x14ac:dyDescent="0.35"/>
    <row r="249" ht="14.5" x14ac:dyDescent="0.35"/>
    <row r="250" ht="14.5" x14ac:dyDescent="0.35"/>
    <row r="251" ht="14.5" x14ac:dyDescent="0.35"/>
    <row r="252" ht="14.5" x14ac:dyDescent="0.35"/>
    <row r="253" ht="14.5" x14ac:dyDescent="0.35"/>
    <row r="254" ht="14.5" x14ac:dyDescent="0.35"/>
    <row r="255" ht="14.5" x14ac:dyDescent="0.35"/>
    <row r="256" ht="14.5" x14ac:dyDescent="0.35"/>
    <row r="257" ht="14.5" x14ac:dyDescent="0.35"/>
    <row r="258" ht="14.5" x14ac:dyDescent="0.35"/>
    <row r="259" ht="14.5" x14ac:dyDescent="0.35"/>
    <row r="260" ht="14.5" x14ac:dyDescent="0.35"/>
    <row r="261" ht="14.5" x14ac:dyDescent="0.35"/>
    <row r="262" ht="14.5" x14ac:dyDescent="0.35"/>
    <row r="263" ht="14.5" x14ac:dyDescent="0.35"/>
    <row r="264" ht="14.5" x14ac:dyDescent="0.35"/>
    <row r="265" ht="14.5" x14ac:dyDescent="0.35"/>
    <row r="266" ht="14.5" x14ac:dyDescent="0.35"/>
    <row r="267" ht="14.5" x14ac:dyDescent="0.35"/>
    <row r="268" ht="14.5" x14ac:dyDescent="0.35"/>
    <row r="269" ht="14.5" x14ac:dyDescent="0.35"/>
    <row r="270" ht="14.5" x14ac:dyDescent="0.35"/>
    <row r="271" ht="14.5" x14ac:dyDescent="0.35"/>
    <row r="272" ht="14.5" x14ac:dyDescent="0.35"/>
    <row r="273" ht="14.5" x14ac:dyDescent="0.35"/>
    <row r="274" ht="14.5" x14ac:dyDescent="0.35"/>
    <row r="275" ht="14.5" x14ac:dyDescent="0.35"/>
    <row r="276" ht="14.5" x14ac:dyDescent="0.35"/>
    <row r="277" ht="14.5" x14ac:dyDescent="0.35"/>
    <row r="278" ht="14.5" x14ac:dyDescent="0.35"/>
    <row r="279" ht="14.5" x14ac:dyDescent="0.35"/>
    <row r="280" ht="14.5" x14ac:dyDescent="0.35"/>
    <row r="281" ht="14.5" x14ac:dyDescent="0.35"/>
    <row r="282" ht="14.5" x14ac:dyDescent="0.35"/>
    <row r="283" ht="14.5" x14ac:dyDescent="0.35"/>
    <row r="284" ht="14.5" x14ac:dyDescent="0.35"/>
    <row r="285" ht="14.5" x14ac:dyDescent="0.35"/>
    <row r="286" ht="14.5" x14ac:dyDescent="0.35"/>
    <row r="287" ht="14.5" x14ac:dyDescent="0.35"/>
    <row r="288" ht="14.5" x14ac:dyDescent="0.35"/>
    <row r="289" ht="14.5" x14ac:dyDescent="0.35"/>
    <row r="290" ht="14.5" x14ac:dyDescent="0.35"/>
    <row r="291" ht="14.5" x14ac:dyDescent="0.35"/>
    <row r="292" ht="14.5" x14ac:dyDescent="0.35"/>
    <row r="293" ht="14.5" x14ac:dyDescent="0.35"/>
    <row r="294" ht="14.5" x14ac:dyDescent="0.35"/>
    <row r="295" ht="14.5" x14ac:dyDescent="0.35"/>
    <row r="296" ht="14.5" x14ac:dyDescent="0.35"/>
    <row r="297" ht="14.5" x14ac:dyDescent="0.35"/>
    <row r="298" ht="14.5" x14ac:dyDescent="0.35"/>
    <row r="299" ht="14.5" x14ac:dyDescent="0.35"/>
    <row r="300" ht="14.5" x14ac:dyDescent="0.35"/>
    <row r="301" ht="14.5" x14ac:dyDescent="0.35"/>
    <row r="302" ht="14.5" x14ac:dyDescent="0.35"/>
    <row r="303" ht="14.5" x14ac:dyDescent="0.35"/>
    <row r="304" ht="14.5" x14ac:dyDescent="0.35"/>
    <row r="305" ht="14.5" x14ac:dyDescent="0.35"/>
    <row r="306" ht="14.5" x14ac:dyDescent="0.35"/>
    <row r="307" ht="14.5" x14ac:dyDescent="0.35"/>
    <row r="308" ht="14.5" x14ac:dyDescent="0.35"/>
    <row r="309" ht="14.5" x14ac:dyDescent="0.35"/>
    <row r="310" ht="14.5" x14ac:dyDescent="0.35"/>
    <row r="311" ht="14.5" x14ac:dyDescent="0.35"/>
    <row r="312" ht="14.5" x14ac:dyDescent="0.35"/>
    <row r="313" ht="14.5" x14ac:dyDescent="0.35"/>
    <row r="314" ht="14.5" x14ac:dyDescent="0.35"/>
    <row r="315" ht="14.5" x14ac:dyDescent="0.35"/>
    <row r="316" ht="14.5" x14ac:dyDescent="0.35"/>
    <row r="317" ht="14.5" x14ac:dyDescent="0.35"/>
    <row r="318" ht="14.5" x14ac:dyDescent="0.35"/>
    <row r="319" ht="14.5" x14ac:dyDescent="0.35"/>
    <row r="320" ht="14.5" x14ac:dyDescent="0.35"/>
    <row r="321" ht="14.5" x14ac:dyDescent="0.35"/>
    <row r="322" ht="14.5" x14ac:dyDescent="0.35"/>
    <row r="323" ht="14.5" x14ac:dyDescent="0.35"/>
    <row r="324" ht="14.5" x14ac:dyDescent="0.35"/>
    <row r="325" ht="14.5" x14ac:dyDescent="0.35"/>
    <row r="326" ht="14.5" x14ac:dyDescent="0.35"/>
    <row r="327" ht="14.5" x14ac:dyDescent="0.35"/>
    <row r="328" ht="14.5" x14ac:dyDescent="0.35"/>
    <row r="329" ht="14.5" x14ac:dyDescent="0.35"/>
    <row r="330" ht="14.5" x14ac:dyDescent="0.35"/>
    <row r="331" ht="14.5" x14ac:dyDescent="0.35"/>
    <row r="332" ht="14.5" x14ac:dyDescent="0.35"/>
    <row r="333" ht="14.5" x14ac:dyDescent="0.35"/>
    <row r="334" ht="14.5" x14ac:dyDescent="0.35"/>
    <row r="335" ht="14.5" x14ac:dyDescent="0.35"/>
    <row r="336" ht="14.5" x14ac:dyDescent="0.35"/>
    <row r="337" ht="14.5" x14ac:dyDescent="0.35"/>
    <row r="338" ht="14.5" x14ac:dyDescent="0.35"/>
    <row r="339" ht="14.5" x14ac:dyDescent="0.35"/>
    <row r="340" ht="14.5" x14ac:dyDescent="0.35"/>
    <row r="341" ht="14.5" x14ac:dyDescent="0.35"/>
    <row r="342" ht="14.5" x14ac:dyDescent="0.35"/>
    <row r="343" ht="14.5" x14ac:dyDescent="0.35"/>
    <row r="344" ht="14.5" x14ac:dyDescent="0.35"/>
    <row r="345" ht="14.5" x14ac:dyDescent="0.35"/>
    <row r="346" ht="14.5" x14ac:dyDescent="0.35"/>
    <row r="347" ht="14.5" x14ac:dyDescent="0.35"/>
    <row r="348" ht="14.5" x14ac:dyDescent="0.35"/>
    <row r="349" ht="14.5" x14ac:dyDescent="0.35"/>
    <row r="350" ht="14.5" x14ac:dyDescent="0.35"/>
    <row r="351" ht="14.5" x14ac:dyDescent="0.35"/>
    <row r="352" ht="14.5" x14ac:dyDescent="0.35"/>
    <row r="353" ht="14.5" x14ac:dyDescent="0.35"/>
    <row r="354" ht="14.5" x14ac:dyDescent="0.35"/>
    <row r="355" ht="14.5" x14ac:dyDescent="0.35"/>
    <row r="356" ht="14.5" x14ac:dyDescent="0.35"/>
    <row r="357" ht="14.5" x14ac:dyDescent="0.35"/>
    <row r="358" ht="14.5" x14ac:dyDescent="0.35"/>
    <row r="359" ht="14.5" x14ac:dyDescent="0.35"/>
    <row r="360" ht="14.5" x14ac:dyDescent="0.35"/>
    <row r="361" ht="14.5" x14ac:dyDescent="0.35"/>
    <row r="362" ht="14.5" x14ac:dyDescent="0.35"/>
    <row r="363" ht="14.5" x14ac:dyDescent="0.35"/>
    <row r="364" ht="14.5" x14ac:dyDescent="0.35"/>
    <row r="365" ht="14.5" x14ac:dyDescent="0.35"/>
    <row r="366" ht="14.5" x14ac:dyDescent="0.35"/>
    <row r="367" ht="14.5" x14ac:dyDescent="0.35"/>
    <row r="368" ht="14.5" x14ac:dyDescent="0.35"/>
    <row r="369" ht="14.5" x14ac:dyDescent="0.35"/>
    <row r="370" ht="14.5" x14ac:dyDescent="0.35"/>
    <row r="371" ht="14.5" x14ac:dyDescent="0.35"/>
    <row r="372" ht="14.5" x14ac:dyDescent="0.35"/>
    <row r="373" ht="14.5" x14ac:dyDescent="0.35"/>
    <row r="374" ht="14.5" x14ac:dyDescent="0.35"/>
    <row r="375" ht="14.5" x14ac:dyDescent="0.35"/>
    <row r="376" ht="14.5" x14ac:dyDescent="0.35"/>
    <row r="377" ht="14.5" x14ac:dyDescent="0.35"/>
    <row r="378" ht="14.5" x14ac:dyDescent="0.35"/>
    <row r="379" ht="14.5" x14ac:dyDescent="0.35"/>
    <row r="380" ht="14.5" x14ac:dyDescent="0.35"/>
    <row r="381" ht="14.5" x14ac:dyDescent="0.35"/>
    <row r="382" ht="14.5" x14ac:dyDescent="0.35"/>
    <row r="383" ht="14.5" x14ac:dyDescent="0.35"/>
    <row r="384" ht="14.5" x14ac:dyDescent="0.35"/>
    <row r="385" ht="14.5" x14ac:dyDescent="0.35"/>
    <row r="386" ht="14.5" x14ac:dyDescent="0.35"/>
    <row r="387" ht="14.5" x14ac:dyDescent="0.35"/>
    <row r="388" ht="14.5" x14ac:dyDescent="0.35"/>
    <row r="389" ht="14.5" x14ac:dyDescent="0.35"/>
    <row r="390" ht="14.5" x14ac:dyDescent="0.35"/>
    <row r="391" ht="14.5" x14ac:dyDescent="0.35"/>
    <row r="392" ht="14.5" x14ac:dyDescent="0.35"/>
    <row r="393" ht="14.5" x14ac:dyDescent="0.35"/>
    <row r="394" ht="14.5" x14ac:dyDescent="0.35"/>
    <row r="395" ht="14.5" x14ac:dyDescent="0.35"/>
    <row r="396" ht="14.5" x14ac:dyDescent="0.35"/>
    <row r="397" ht="14.5" x14ac:dyDescent="0.35"/>
    <row r="398" ht="14.5" x14ac:dyDescent="0.35"/>
    <row r="399" ht="14.5" x14ac:dyDescent="0.35"/>
    <row r="400" ht="14.5" x14ac:dyDescent="0.35"/>
    <row r="401" ht="14.5" x14ac:dyDescent="0.35"/>
    <row r="402" ht="14.5" x14ac:dyDescent="0.35"/>
    <row r="403" ht="14.5" x14ac:dyDescent="0.35"/>
    <row r="404" ht="14.5" x14ac:dyDescent="0.35"/>
    <row r="405" ht="14.5" x14ac:dyDescent="0.35"/>
    <row r="406" ht="14.5" x14ac:dyDescent="0.35"/>
    <row r="407" ht="14.5" x14ac:dyDescent="0.35"/>
    <row r="408" ht="14.5" x14ac:dyDescent="0.35"/>
    <row r="409" ht="14.5" x14ac:dyDescent="0.35"/>
    <row r="410" ht="14.5" x14ac:dyDescent="0.35"/>
    <row r="411" ht="14.5" x14ac:dyDescent="0.35"/>
    <row r="412" ht="14.5" x14ac:dyDescent="0.35"/>
    <row r="413" ht="14.5" x14ac:dyDescent="0.35"/>
    <row r="414" ht="14.5" x14ac:dyDescent="0.35"/>
    <row r="415" ht="14.5" x14ac:dyDescent="0.35"/>
    <row r="416" ht="14.5" x14ac:dyDescent="0.35"/>
    <row r="417" ht="14.5" x14ac:dyDescent="0.35"/>
    <row r="418" ht="14.5" x14ac:dyDescent="0.35"/>
    <row r="419" ht="14.5" x14ac:dyDescent="0.35"/>
    <row r="420" ht="14.5" x14ac:dyDescent="0.35"/>
    <row r="421" ht="14.5" x14ac:dyDescent="0.35"/>
    <row r="422" ht="14.5" x14ac:dyDescent="0.35"/>
    <row r="423" ht="14.5" x14ac:dyDescent="0.35"/>
    <row r="424" ht="14.5" x14ac:dyDescent="0.35"/>
    <row r="425" ht="14.5" x14ac:dyDescent="0.35"/>
    <row r="426" ht="14.5" x14ac:dyDescent="0.35"/>
    <row r="427" ht="14.5" x14ac:dyDescent="0.35"/>
    <row r="428" ht="14.5" x14ac:dyDescent="0.35"/>
    <row r="429" ht="14.5" x14ac:dyDescent="0.35"/>
    <row r="430" ht="14.5" x14ac:dyDescent="0.35"/>
    <row r="431" ht="14.5" x14ac:dyDescent="0.35"/>
    <row r="432" ht="14.5" x14ac:dyDescent="0.35"/>
    <row r="433" ht="14.5" x14ac:dyDescent="0.35"/>
    <row r="434" ht="14.5" x14ac:dyDescent="0.35"/>
    <row r="435" ht="14.5" x14ac:dyDescent="0.35"/>
    <row r="436" ht="14.5" x14ac:dyDescent="0.35"/>
    <row r="437" ht="14.5" x14ac:dyDescent="0.35"/>
    <row r="438" ht="14.5" x14ac:dyDescent="0.35"/>
    <row r="439" ht="14.5" x14ac:dyDescent="0.35"/>
    <row r="440" ht="14.5" x14ac:dyDescent="0.35"/>
    <row r="441" ht="14.5" x14ac:dyDescent="0.35"/>
    <row r="442" ht="14.5" x14ac:dyDescent="0.35"/>
    <row r="443" ht="14.5" x14ac:dyDescent="0.35"/>
    <row r="444" ht="14.5" x14ac:dyDescent="0.35"/>
    <row r="445" ht="14.5" x14ac:dyDescent="0.35"/>
    <row r="446" ht="14.5" x14ac:dyDescent="0.35"/>
    <row r="447" ht="14.5" x14ac:dyDescent="0.35"/>
    <row r="448" ht="14.5" x14ac:dyDescent="0.35"/>
    <row r="449" ht="14.5" x14ac:dyDescent="0.35"/>
    <row r="450" ht="14.5" x14ac:dyDescent="0.35"/>
    <row r="451" ht="14.5" x14ac:dyDescent="0.35"/>
    <row r="452" ht="14.5" x14ac:dyDescent="0.35"/>
    <row r="453" ht="14.5" x14ac:dyDescent="0.35"/>
    <row r="454" ht="14.5" x14ac:dyDescent="0.35"/>
    <row r="455" ht="14.5" x14ac:dyDescent="0.35"/>
    <row r="456" ht="14.5" x14ac:dyDescent="0.35"/>
    <row r="457" ht="14.5" x14ac:dyDescent="0.35"/>
    <row r="458" ht="14.5" x14ac:dyDescent="0.35"/>
    <row r="459" ht="14.5" x14ac:dyDescent="0.35"/>
    <row r="460" ht="14.5" x14ac:dyDescent="0.35"/>
    <row r="461" ht="14.5" x14ac:dyDescent="0.35"/>
    <row r="462" ht="14.5" x14ac:dyDescent="0.35"/>
    <row r="463" ht="14.5" x14ac:dyDescent="0.35"/>
    <row r="464" ht="14.5" x14ac:dyDescent="0.35"/>
    <row r="465" ht="14.5" x14ac:dyDescent="0.35"/>
    <row r="466" ht="14.5" x14ac:dyDescent="0.35"/>
    <row r="467" ht="14.5" x14ac:dyDescent="0.35"/>
    <row r="468" ht="14.5" x14ac:dyDescent="0.35"/>
    <row r="469" ht="14.5" x14ac:dyDescent="0.35"/>
    <row r="470" ht="14.5" x14ac:dyDescent="0.35"/>
    <row r="471" ht="14.5" x14ac:dyDescent="0.35"/>
    <row r="472" ht="14.5" x14ac:dyDescent="0.35"/>
    <row r="473" ht="14.5" x14ac:dyDescent="0.35"/>
    <row r="474" ht="14.5" x14ac:dyDescent="0.35"/>
    <row r="475" ht="14.5" x14ac:dyDescent="0.35"/>
    <row r="476" ht="14.5" x14ac:dyDescent="0.35"/>
    <row r="477" ht="14.5" x14ac:dyDescent="0.35"/>
    <row r="478" ht="14.5" x14ac:dyDescent="0.35"/>
    <row r="479" ht="14.5" x14ac:dyDescent="0.35"/>
    <row r="480" ht="14.5" x14ac:dyDescent="0.35"/>
    <row r="481" ht="14.5" x14ac:dyDescent="0.35"/>
    <row r="482" ht="14.5" x14ac:dyDescent="0.35"/>
    <row r="483" ht="14.5" x14ac:dyDescent="0.35"/>
    <row r="484" ht="14.5" x14ac:dyDescent="0.35"/>
    <row r="485" ht="14.5" x14ac:dyDescent="0.35"/>
    <row r="486" ht="14.5" x14ac:dyDescent="0.35"/>
    <row r="487" ht="14.5" x14ac:dyDescent="0.35"/>
    <row r="488" ht="14.5" x14ac:dyDescent="0.35"/>
    <row r="489" ht="14.5" x14ac:dyDescent="0.35"/>
    <row r="490" ht="14.5" x14ac:dyDescent="0.35"/>
    <row r="491" ht="14.5" x14ac:dyDescent="0.35"/>
    <row r="492" ht="14.5" x14ac:dyDescent="0.35"/>
    <row r="493" ht="14.5" x14ac:dyDescent="0.35"/>
    <row r="494" ht="14.5" x14ac:dyDescent="0.35"/>
    <row r="495" ht="14.5" x14ac:dyDescent="0.35"/>
    <row r="496" ht="14.5" x14ac:dyDescent="0.35"/>
    <row r="497" ht="14.5" x14ac:dyDescent="0.35"/>
    <row r="498" ht="14.5" x14ac:dyDescent="0.35"/>
    <row r="499" ht="14.5" x14ac:dyDescent="0.35"/>
    <row r="500" ht="14.5" x14ac:dyDescent="0.35"/>
    <row r="501" ht="14.5" x14ac:dyDescent="0.35"/>
    <row r="502" ht="14.5" x14ac:dyDescent="0.35"/>
    <row r="503" ht="14.5" x14ac:dyDescent="0.35"/>
    <row r="504" ht="14.5" x14ac:dyDescent="0.35"/>
    <row r="505" ht="14.5" x14ac:dyDescent="0.35"/>
    <row r="506" ht="14.5" x14ac:dyDescent="0.35"/>
    <row r="507" ht="14.5" x14ac:dyDescent="0.35"/>
    <row r="508" ht="14.5" x14ac:dyDescent="0.35"/>
    <row r="509" ht="14.5" x14ac:dyDescent="0.35"/>
    <row r="510" ht="14.5" x14ac:dyDescent="0.35"/>
    <row r="511" ht="14.5" x14ac:dyDescent="0.35"/>
    <row r="512" ht="14.5" x14ac:dyDescent="0.35"/>
    <row r="513" ht="14.5" x14ac:dyDescent="0.35"/>
    <row r="514" ht="14.5" x14ac:dyDescent="0.35"/>
    <row r="515" ht="14.5" x14ac:dyDescent="0.35"/>
    <row r="516" ht="14.5" x14ac:dyDescent="0.35"/>
    <row r="517" ht="14.5" x14ac:dyDescent="0.35"/>
    <row r="518" ht="14.5" x14ac:dyDescent="0.35"/>
    <row r="519" ht="14.5" x14ac:dyDescent="0.35"/>
    <row r="520" ht="14.5" x14ac:dyDescent="0.35"/>
    <row r="521" ht="14.5" x14ac:dyDescent="0.35"/>
    <row r="522" ht="14.5" x14ac:dyDescent="0.35"/>
    <row r="523" ht="14.5" x14ac:dyDescent="0.35"/>
    <row r="524" ht="14.5" x14ac:dyDescent="0.35"/>
    <row r="525" ht="14.5" x14ac:dyDescent="0.35"/>
    <row r="526" ht="14.5" x14ac:dyDescent="0.35"/>
    <row r="527" ht="14.5" x14ac:dyDescent="0.35"/>
    <row r="528" ht="14.5" x14ac:dyDescent="0.35"/>
    <row r="529" ht="14.5" x14ac:dyDescent="0.35"/>
    <row r="530" ht="14.5" x14ac:dyDescent="0.35"/>
    <row r="531" ht="14.5" x14ac:dyDescent="0.35"/>
    <row r="532" ht="14.5" x14ac:dyDescent="0.35"/>
    <row r="533" ht="14.5" x14ac:dyDescent="0.35"/>
    <row r="534" ht="14.5" x14ac:dyDescent="0.35"/>
    <row r="535" ht="14.5" x14ac:dyDescent="0.35"/>
    <row r="536" ht="14.5" x14ac:dyDescent="0.35"/>
    <row r="537" ht="14.5" x14ac:dyDescent="0.35"/>
    <row r="538" ht="14.5" x14ac:dyDescent="0.35"/>
    <row r="539" ht="14.5" x14ac:dyDescent="0.35"/>
    <row r="540" ht="14.5" x14ac:dyDescent="0.35"/>
    <row r="541" ht="14.5" x14ac:dyDescent="0.35"/>
    <row r="542" ht="14.5" x14ac:dyDescent="0.35"/>
    <row r="543" ht="14.5" x14ac:dyDescent="0.35"/>
    <row r="544" ht="14.5" x14ac:dyDescent="0.35"/>
    <row r="545" ht="14.5" x14ac:dyDescent="0.35"/>
    <row r="546" ht="14.5" x14ac:dyDescent="0.35"/>
    <row r="547" ht="14.5" x14ac:dyDescent="0.35"/>
    <row r="548" ht="14.5" x14ac:dyDescent="0.35"/>
    <row r="549" ht="14.5" x14ac:dyDescent="0.35"/>
    <row r="550" ht="14.5" x14ac:dyDescent="0.35"/>
    <row r="551" ht="14.5" x14ac:dyDescent="0.35"/>
    <row r="552" ht="14.5" x14ac:dyDescent="0.35"/>
    <row r="553" ht="14.5" x14ac:dyDescent="0.35"/>
    <row r="554" ht="14.5" x14ac:dyDescent="0.35"/>
    <row r="555" ht="14.5" x14ac:dyDescent="0.35"/>
    <row r="556" ht="14.5" x14ac:dyDescent="0.35"/>
    <row r="557" ht="14.5" x14ac:dyDescent="0.35"/>
    <row r="558" ht="14.5" x14ac:dyDescent="0.35"/>
    <row r="559" ht="14.5" x14ac:dyDescent="0.35"/>
    <row r="560" ht="14.5" x14ac:dyDescent="0.35"/>
    <row r="561" ht="14.5" x14ac:dyDescent="0.35"/>
    <row r="562" ht="14.5" x14ac:dyDescent="0.35"/>
    <row r="563" ht="14.5" x14ac:dyDescent="0.35"/>
    <row r="564" ht="14.5" x14ac:dyDescent="0.35"/>
    <row r="565" ht="14.5" x14ac:dyDescent="0.35"/>
    <row r="566" ht="14.5" x14ac:dyDescent="0.35"/>
    <row r="567" ht="14.5" x14ac:dyDescent="0.35"/>
    <row r="568" ht="14.5" x14ac:dyDescent="0.35"/>
    <row r="569" ht="14.5" x14ac:dyDescent="0.35"/>
    <row r="570" ht="14.5" x14ac:dyDescent="0.35"/>
    <row r="571" ht="14.5" x14ac:dyDescent="0.35"/>
    <row r="572" ht="14.5" x14ac:dyDescent="0.35"/>
    <row r="573" ht="14.5" x14ac:dyDescent="0.35"/>
    <row r="574" ht="14.5" x14ac:dyDescent="0.35"/>
    <row r="575" ht="14.5" x14ac:dyDescent="0.35"/>
    <row r="576" ht="14.5" x14ac:dyDescent="0.35"/>
    <row r="577" ht="14.5" x14ac:dyDescent="0.35"/>
    <row r="578" ht="14.5" x14ac:dyDescent="0.35"/>
    <row r="579" ht="14.5" x14ac:dyDescent="0.35"/>
    <row r="580" ht="14.5" x14ac:dyDescent="0.35"/>
    <row r="581" ht="14.5" x14ac:dyDescent="0.35"/>
    <row r="582" ht="14.5" x14ac:dyDescent="0.35"/>
    <row r="583" ht="14.5" x14ac:dyDescent="0.35"/>
    <row r="584" ht="14.5" x14ac:dyDescent="0.35"/>
    <row r="585" ht="14.5" x14ac:dyDescent="0.35"/>
    <row r="586" ht="14.5" x14ac:dyDescent="0.35"/>
    <row r="587" ht="14.5" x14ac:dyDescent="0.35"/>
    <row r="588" ht="14.5" x14ac:dyDescent="0.35"/>
    <row r="589" ht="14.5" x14ac:dyDescent="0.35"/>
    <row r="590" ht="14.5" x14ac:dyDescent="0.35"/>
    <row r="591" ht="14.5" x14ac:dyDescent="0.35"/>
    <row r="592" ht="14.5" x14ac:dyDescent="0.35"/>
    <row r="593" ht="14.5" x14ac:dyDescent="0.35"/>
    <row r="594" ht="14.5" x14ac:dyDescent="0.35"/>
    <row r="595" ht="14.5" x14ac:dyDescent="0.35"/>
    <row r="596" ht="14.5" x14ac:dyDescent="0.35"/>
    <row r="597" ht="14.5" x14ac:dyDescent="0.35"/>
    <row r="598" ht="14.5" x14ac:dyDescent="0.35"/>
    <row r="599" ht="14.5" x14ac:dyDescent="0.35"/>
    <row r="600" ht="14.5" x14ac:dyDescent="0.35"/>
    <row r="601" ht="14.5" x14ac:dyDescent="0.35"/>
    <row r="602" ht="14.5" x14ac:dyDescent="0.35"/>
    <row r="603" ht="14.5" x14ac:dyDescent="0.35"/>
    <row r="604" ht="14.5" x14ac:dyDescent="0.35"/>
    <row r="605" ht="14.5" x14ac:dyDescent="0.35"/>
    <row r="606" ht="14.5" x14ac:dyDescent="0.35"/>
    <row r="607" ht="14.5" x14ac:dyDescent="0.35"/>
    <row r="608" ht="14.5" x14ac:dyDescent="0.35"/>
    <row r="609" ht="14.5" x14ac:dyDescent="0.35"/>
    <row r="610" ht="14.5" x14ac:dyDescent="0.35"/>
    <row r="611" ht="14.5" x14ac:dyDescent="0.35"/>
    <row r="612" ht="14.5" x14ac:dyDescent="0.35"/>
    <row r="613" ht="14.5" x14ac:dyDescent="0.35"/>
    <row r="614" ht="14.5" x14ac:dyDescent="0.35"/>
    <row r="615" ht="14.5" x14ac:dyDescent="0.35"/>
    <row r="616" ht="14.5" x14ac:dyDescent="0.35"/>
    <row r="617" ht="14.5" x14ac:dyDescent="0.35"/>
    <row r="618" ht="14.5" x14ac:dyDescent="0.35"/>
    <row r="619" ht="14.5" x14ac:dyDescent="0.35"/>
    <row r="620" ht="14.5" x14ac:dyDescent="0.35"/>
    <row r="621" ht="14.5" x14ac:dyDescent="0.35"/>
    <row r="622" ht="14.5" x14ac:dyDescent="0.35"/>
    <row r="623" ht="14.5" x14ac:dyDescent="0.35"/>
    <row r="624" ht="14.5" x14ac:dyDescent="0.35"/>
    <row r="625" ht="14.5" x14ac:dyDescent="0.35"/>
    <row r="626" ht="14.5" x14ac:dyDescent="0.35"/>
    <row r="627" ht="14.5" x14ac:dyDescent="0.35"/>
    <row r="628" ht="14.5" x14ac:dyDescent="0.35"/>
    <row r="629" ht="14.5" x14ac:dyDescent="0.35"/>
    <row r="630" ht="14.5" x14ac:dyDescent="0.35"/>
    <row r="631" ht="14.5" x14ac:dyDescent="0.35"/>
    <row r="632" ht="14.5" x14ac:dyDescent="0.35"/>
    <row r="633" ht="14.5" x14ac:dyDescent="0.35"/>
    <row r="634" ht="14.5" x14ac:dyDescent="0.35"/>
    <row r="635" ht="14.5" x14ac:dyDescent="0.35"/>
    <row r="636" ht="14.5" x14ac:dyDescent="0.35"/>
    <row r="637" ht="14.5" x14ac:dyDescent="0.35"/>
    <row r="638" ht="14.5" x14ac:dyDescent="0.35"/>
    <row r="639" ht="14.5" x14ac:dyDescent="0.35"/>
    <row r="640" ht="14.5" x14ac:dyDescent="0.35"/>
    <row r="641" ht="14.5" x14ac:dyDescent="0.35"/>
    <row r="642" ht="14.5" x14ac:dyDescent="0.35"/>
    <row r="643" ht="14.5" x14ac:dyDescent="0.35"/>
    <row r="644" ht="14.5" x14ac:dyDescent="0.35"/>
    <row r="645" ht="14.5" x14ac:dyDescent="0.35"/>
    <row r="646" ht="14.5" x14ac:dyDescent="0.35"/>
    <row r="647" ht="14.5" x14ac:dyDescent="0.35"/>
    <row r="648" ht="14.5" x14ac:dyDescent="0.35"/>
    <row r="649" ht="14.5" x14ac:dyDescent="0.35"/>
    <row r="650" ht="14.5" x14ac:dyDescent="0.35"/>
    <row r="651" ht="14.5" x14ac:dyDescent="0.35"/>
    <row r="652" ht="14.5" x14ac:dyDescent="0.35"/>
    <row r="653" ht="14.5" x14ac:dyDescent="0.35"/>
    <row r="654" ht="14.5" x14ac:dyDescent="0.35"/>
    <row r="655" ht="14.5" x14ac:dyDescent="0.35"/>
    <row r="656" ht="14.5" x14ac:dyDescent="0.35"/>
    <row r="657" ht="14.5" x14ac:dyDescent="0.35"/>
    <row r="658" ht="14.5" x14ac:dyDescent="0.35"/>
    <row r="659" ht="14.5" x14ac:dyDescent="0.35"/>
    <row r="660" ht="14.5" x14ac:dyDescent="0.35"/>
    <row r="661" ht="14.5" x14ac:dyDescent="0.35"/>
    <row r="662" ht="14.5" x14ac:dyDescent="0.35"/>
    <row r="663" ht="14.5" x14ac:dyDescent="0.35"/>
    <row r="664" ht="14.5" x14ac:dyDescent="0.35"/>
    <row r="665" ht="14.5" x14ac:dyDescent="0.35"/>
    <row r="666" ht="14.5" x14ac:dyDescent="0.35"/>
    <row r="667" ht="14.5" x14ac:dyDescent="0.35"/>
    <row r="668" ht="14.5" x14ac:dyDescent="0.35"/>
    <row r="669" ht="14.5" x14ac:dyDescent="0.35"/>
    <row r="670" ht="14.5" x14ac:dyDescent="0.35"/>
    <row r="671" ht="14.5" x14ac:dyDescent="0.35"/>
    <row r="672" ht="14.5" x14ac:dyDescent="0.35"/>
    <row r="673" ht="14.5" x14ac:dyDescent="0.35"/>
    <row r="674" ht="14.5" x14ac:dyDescent="0.35"/>
    <row r="675" ht="14.5" x14ac:dyDescent="0.35"/>
    <row r="676" ht="14.5" x14ac:dyDescent="0.35"/>
    <row r="677" ht="14.5" x14ac:dyDescent="0.35"/>
    <row r="678" ht="14.5" x14ac:dyDescent="0.35"/>
    <row r="679" ht="14.5" x14ac:dyDescent="0.35"/>
    <row r="680" ht="14.5" x14ac:dyDescent="0.35"/>
    <row r="681" ht="14.5" x14ac:dyDescent="0.35"/>
    <row r="682" ht="14.5" x14ac:dyDescent="0.35"/>
    <row r="683" ht="14.5" x14ac:dyDescent="0.35"/>
    <row r="684" ht="14.5" x14ac:dyDescent="0.35"/>
    <row r="685" ht="14.5" x14ac:dyDescent="0.35"/>
    <row r="686" ht="14.5" x14ac:dyDescent="0.35"/>
    <row r="687" ht="14.5" x14ac:dyDescent="0.35"/>
    <row r="688" ht="14.5" x14ac:dyDescent="0.35"/>
    <row r="689" ht="14.5" x14ac:dyDescent="0.35"/>
    <row r="690" ht="14.5" x14ac:dyDescent="0.35"/>
    <row r="691" ht="14.5" x14ac:dyDescent="0.35"/>
    <row r="692" ht="14.5" x14ac:dyDescent="0.35"/>
    <row r="693" ht="14.5" x14ac:dyDescent="0.35"/>
    <row r="694" ht="14.5" x14ac:dyDescent="0.35"/>
    <row r="695" ht="14.5" x14ac:dyDescent="0.35"/>
    <row r="696" ht="14.5" x14ac:dyDescent="0.35"/>
    <row r="697" ht="14.5" x14ac:dyDescent="0.35"/>
    <row r="698" ht="14.5" x14ac:dyDescent="0.35"/>
    <row r="699" ht="14.5" x14ac:dyDescent="0.35"/>
    <row r="700" ht="14.5" x14ac:dyDescent="0.35"/>
    <row r="701" ht="14.5" x14ac:dyDescent="0.35"/>
    <row r="702" ht="14.5" x14ac:dyDescent="0.35"/>
    <row r="703" ht="14.5" x14ac:dyDescent="0.35"/>
    <row r="704" ht="14.5" x14ac:dyDescent="0.35"/>
    <row r="705" ht="14.5" x14ac:dyDescent="0.35"/>
    <row r="706" ht="14.5" x14ac:dyDescent="0.35"/>
    <row r="707" ht="14.5" x14ac:dyDescent="0.35"/>
    <row r="708" ht="14.5" x14ac:dyDescent="0.35"/>
    <row r="709" ht="14.5" x14ac:dyDescent="0.35"/>
    <row r="710" ht="14.5" x14ac:dyDescent="0.35"/>
    <row r="711" ht="14.5" x14ac:dyDescent="0.35"/>
    <row r="712" ht="14.5" x14ac:dyDescent="0.35"/>
    <row r="713" ht="14.5" x14ac:dyDescent="0.35"/>
    <row r="714" ht="14.5" x14ac:dyDescent="0.35"/>
    <row r="715" ht="14.5" x14ac:dyDescent="0.35"/>
    <row r="716" ht="14.5" x14ac:dyDescent="0.35"/>
    <row r="717" ht="14.5" x14ac:dyDescent="0.35"/>
    <row r="718" ht="14.5" x14ac:dyDescent="0.35"/>
    <row r="719" ht="14.5" x14ac:dyDescent="0.35"/>
    <row r="720" ht="14.5" x14ac:dyDescent="0.35"/>
    <row r="721" ht="14.5" x14ac:dyDescent="0.35"/>
    <row r="722" ht="14.5" x14ac:dyDescent="0.35"/>
    <row r="723" ht="14.5" x14ac:dyDescent="0.35"/>
    <row r="724" ht="14.5" x14ac:dyDescent="0.35"/>
    <row r="725" ht="14.5" x14ac:dyDescent="0.35"/>
    <row r="726" ht="14.5" x14ac:dyDescent="0.35"/>
    <row r="727" ht="14.5" x14ac:dyDescent="0.35"/>
    <row r="728" ht="14.5" x14ac:dyDescent="0.35"/>
    <row r="729" ht="14.5" x14ac:dyDescent="0.35"/>
    <row r="730" ht="14.5" x14ac:dyDescent="0.35"/>
    <row r="731" ht="14.5" x14ac:dyDescent="0.35"/>
    <row r="732" ht="14.5" x14ac:dyDescent="0.35"/>
    <row r="733" ht="14.5" x14ac:dyDescent="0.35"/>
    <row r="734" ht="14.5" x14ac:dyDescent="0.35"/>
    <row r="735" ht="14.5" x14ac:dyDescent="0.35"/>
    <row r="736" ht="14.5" x14ac:dyDescent="0.35"/>
    <row r="737" ht="14.5" x14ac:dyDescent="0.35"/>
    <row r="738" ht="14.5" x14ac:dyDescent="0.35"/>
    <row r="739" ht="14.5" x14ac:dyDescent="0.35"/>
    <row r="740" ht="14.5" x14ac:dyDescent="0.35"/>
    <row r="741" ht="14.5" x14ac:dyDescent="0.35"/>
    <row r="742" ht="14.5" x14ac:dyDescent="0.35"/>
    <row r="743" ht="14.5" x14ac:dyDescent="0.35"/>
    <row r="744" ht="14.5" x14ac:dyDescent="0.35"/>
    <row r="745" ht="14.5" x14ac:dyDescent="0.35"/>
    <row r="746" ht="14.5" x14ac:dyDescent="0.35"/>
    <row r="747" ht="14.5" x14ac:dyDescent="0.35"/>
    <row r="748" ht="14.5" x14ac:dyDescent="0.35"/>
    <row r="749" ht="14.5" x14ac:dyDescent="0.35"/>
    <row r="750" ht="14.5" x14ac:dyDescent="0.35"/>
    <row r="751" ht="14.5" x14ac:dyDescent="0.35"/>
    <row r="752" ht="14.5" x14ac:dyDescent="0.35"/>
    <row r="753" ht="14.5" x14ac:dyDescent="0.35"/>
    <row r="754" ht="14.5" x14ac:dyDescent="0.35"/>
    <row r="755" ht="14.5" x14ac:dyDescent="0.35"/>
    <row r="756" ht="14.5" x14ac:dyDescent="0.35"/>
    <row r="757" ht="14.5" x14ac:dyDescent="0.35"/>
    <row r="758" ht="14.5" x14ac:dyDescent="0.35"/>
    <row r="759" ht="14.5" x14ac:dyDescent="0.35"/>
    <row r="760" ht="14.5" x14ac:dyDescent="0.35"/>
    <row r="761" ht="14.5" x14ac:dyDescent="0.35"/>
    <row r="762" ht="14.5" x14ac:dyDescent="0.35"/>
    <row r="763" ht="14.5" x14ac:dyDescent="0.35"/>
    <row r="764" ht="14.5" x14ac:dyDescent="0.35"/>
    <row r="765" ht="14.5" x14ac:dyDescent="0.35"/>
    <row r="766" ht="14.5" x14ac:dyDescent="0.35"/>
    <row r="767" ht="14.5" x14ac:dyDescent="0.35"/>
    <row r="768" ht="14.5" x14ac:dyDescent="0.35"/>
    <row r="769" ht="14.5" x14ac:dyDescent="0.35"/>
    <row r="770" ht="14.5" x14ac:dyDescent="0.35"/>
    <row r="771" ht="14.5" x14ac:dyDescent="0.35"/>
    <row r="772" ht="14.5" x14ac:dyDescent="0.35"/>
    <row r="773" ht="14.5" x14ac:dyDescent="0.35"/>
    <row r="774" ht="14.5" x14ac:dyDescent="0.35"/>
    <row r="775" ht="14.5" x14ac:dyDescent="0.35"/>
    <row r="776" ht="14.5" x14ac:dyDescent="0.35"/>
    <row r="777" ht="14.5" x14ac:dyDescent="0.35"/>
    <row r="778" ht="14.5" x14ac:dyDescent="0.35"/>
    <row r="779" ht="14.5" x14ac:dyDescent="0.35"/>
    <row r="780" ht="14.5" x14ac:dyDescent="0.35"/>
    <row r="781" ht="14.5" x14ac:dyDescent="0.35"/>
    <row r="782" ht="14.5" x14ac:dyDescent="0.35"/>
    <row r="783" ht="14.5" x14ac:dyDescent="0.35"/>
    <row r="784" ht="14.5" x14ac:dyDescent="0.35"/>
    <row r="785" ht="14.5" x14ac:dyDescent="0.35"/>
    <row r="786" ht="14.5" x14ac:dyDescent="0.35"/>
    <row r="787" ht="14.5" x14ac:dyDescent="0.35"/>
    <row r="788" ht="14.5" x14ac:dyDescent="0.35"/>
    <row r="789" ht="14.5" x14ac:dyDescent="0.35"/>
    <row r="790" ht="14.5" x14ac:dyDescent="0.35"/>
    <row r="791" ht="14.5" x14ac:dyDescent="0.35"/>
    <row r="792" ht="14.5" x14ac:dyDescent="0.35"/>
    <row r="793" ht="14.5" x14ac:dyDescent="0.35"/>
    <row r="794" ht="14.5" x14ac:dyDescent="0.35"/>
    <row r="795" ht="14.5" x14ac:dyDescent="0.35"/>
    <row r="796" ht="14.5" x14ac:dyDescent="0.35"/>
    <row r="797" ht="14.5" x14ac:dyDescent="0.35"/>
    <row r="798" ht="14.5" x14ac:dyDescent="0.35"/>
    <row r="799" ht="14.5" x14ac:dyDescent="0.35"/>
    <row r="800" ht="14.5" x14ac:dyDescent="0.35"/>
    <row r="801" ht="14.5" x14ac:dyDescent="0.35"/>
    <row r="802" ht="14.5" x14ac:dyDescent="0.35"/>
    <row r="803" ht="14.5" x14ac:dyDescent="0.35"/>
    <row r="804" ht="14.5" x14ac:dyDescent="0.35"/>
    <row r="805" ht="14.5" x14ac:dyDescent="0.35"/>
    <row r="806" ht="14.5" x14ac:dyDescent="0.35"/>
    <row r="807" ht="14.5" x14ac:dyDescent="0.35"/>
    <row r="808" ht="14.5" x14ac:dyDescent="0.35"/>
    <row r="809" ht="14.5" x14ac:dyDescent="0.35"/>
    <row r="810" ht="14.5" x14ac:dyDescent="0.35"/>
    <row r="811" ht="14.5" x14ac:dyDescent="0.35"/>
    <row r="812" ht="14.5" x14ac:dyDescent="0.35"/>
    <row r="813" ht="14.5" x14ac:dyDescent="0.35"/>
    <row r="814" ht="14.5" x14ac:dyDescent="0.35"/>
    <row r="815" ht="14.5" x14ac:dyDescent="0.35"/>
    <row r="816" ht="14.5" x14ac:dyDescent="0.35"/>
    <row r="817" ht="14.5" x14ac:dyDescent="0.35"/>
    <row r="818" ht="14.5" x14ac:dyDescent="0.35"/>
    <row r="819" ht="14.5" x14ac:dyDescent="0.35"/>
    <row r="820" ht="14.5" x14ac:dyDescent="0.35"/>
    <row r="821" ht="14.5" x14ac:dyDescent="0.35"/>
    <row r="822" ht="14.5" x14ac:dyDescent="0.35"/>
    <row r="823" ht="14.5" x14ac:dyDescent="0.35"/>
    <row r="824" ht="14.5" x14ac:dyDescent="0.35"/>
    <row r="825" ht="14.5" x14ac:dyDescent="0.35"/>
    <row r="826" ht="14.5" x14ac:dyDescent="0.35"/>
    <row r="827" ht="14.5" x14ac:dyDescent="0.35"/>
    <row r="828" ht="14.5" x14ac:dyDescent="0.35"/>
    <row r="829" ht="14.5" x14ac:dyDescent="0.35"/>
    <row r="830" ht="14.5" x14ac:dyDescent="0.35"/>
    <row r="831" ht="14.5" x14ac:dyDescent="0.35"/>
    <row r="832" ht="14.5" x14ac:dyDescent="0.35"/>
    <row r="833" ht="14.5" x14ac:dyDescent="0.35"/>
    <row r="834" ht="14.5" x14ac:dyDescent="0.35"/>
    <row r="835" ht="14.5" x14ac:dyDescent="0.35"/>
    <row r="836" ht="14.5" x14ac:dyDescent="0.35"/>
    <row r="837" ht="14.5" x14ac:dyDescent="0.35"/>
    <row r="838" ht="14.5" x14ac:dyDescent="0.35"/>
    <row r="839" ht="14.5" x14ac:dyDescent="0.35"/>
    <row r="840" ht="14.5" x14ac:dyDescent="0.35"/>
    <row r="841" ht="14.5" x14ac:dyDescent="0.35"/>
    <row r="842" ht="14.5" x14ac:dyDescent="0.35"/>
    <row r="843" ht="14.5" x14ac:dyDescent="0.35"/>
    <row r="844" ht="14.5" x14ac:dyDescent="0.35"/>
    <row r="845" ht="14.5" x14ac:dyDescent="0.35"/>
    <row r="846" ht="14.5" x14ac:dyDescent="0.35"/>
    <row r="847" ht="14.5" x14ac:dyDescent="0.35"/>
    <row r="848" ht="14.5" x14ac:dyDescent="0.35"/>
    <row r="849" ht="14.5" x14ac:dyDescent="0.35"/>
    <row r="850" ht="14.5" x14ac:dyDescent="0.35"/>
    <row r="851" ht="14.5" x14ac:dyDescent="0.35"/>
    <row r="852" ht="14.5" x14ac:dyDescent="0.35"/>
    <row r="853" ht="14.5" x14ac:dyDescent="0.35"/>
    <row r="854" ht="14.5" x14ac:dyDescent="0.35"/>
    <row r="855" ht="14.5" x14ac:dyDescent="0.35"/>
    <row r="856" ht="14.5" x14ac:dyDescent="0.35"/>
    <row r="857" ht="14.5" x14ac:dyDescent="0.35"/>
    <row r="858" ht="14.5" x14ac:dyDescent="0.35"/>
    <row r="859" ht="14.5" x14ac:dyDescent="0.35"/>
    <row r="860" ht="14.5" x14ac:dyDescent="0.35"/>
    <row r="861" ht="14.5" x14ac:dyDescent="0.35"/>
    <row r="862" ht="14.5" x14ac:dyDescent="0.35"/>
    <row r="863" ht="14.5" x14ac:dyDescent="0.35"/>
    <row r="864" ht="14.5" x14ac:dyDescent="0.35"/>
    <row r="865" ht="14.5" x14ac:dyDescent="0.35"/>
    <row r="866" ht="14.5" x14ac:dyDescent="0.35"/>
    <row r="867" ht="14.5" x14ac:dyDescent="0.35"/>
    <row r="868" ht="14.5" x14ac:dyDescent="0.35"/>
    <row r="869" ht="14.5" x14ac:dyDescent="0.35"/>
    <row r="870" ht="14.5" x14ac:dyDescent="0.35"/>
    <row r="871" ht="14.5" x14ac:dyDescent="0.35"/>
    <row r="872" ht="14.5" x14ac:dyDescent="0.35"/>
    <row r="873" ht="14.5" x14ac:dyDescent="0.35"/>
    <row r="874" ht="14.5" x14ac:dyDescent="0.35"/>
    <row r="875" ht="14.5" x14ac:dyDescent="0.35"/>
    <row r="876" ht="14.5" x14ac:dyDescent="0.35"/>
    <row r="877" ht="14.5" x14ac:dyDescent="0.35"/>
    <row r="878" ht="14.5" x14ac:dyDescent="0.35"/>
    <row r="879" ht="14.5" x14ac:dyDescent="0.35"/>
    <row r="880" ht="14.5" x14ac:dyDescent="0.35"/>
    <row r="881" ht="14.5" x14ac:dyDescent="0.35"/>
    <row r="882" ht="14.5" x14ac:dyDescent="0.35"/>
    <row r="883" ht="14.5" x14ac:dyDescent="0.35"/>
    <row r="884" ht="14.5" x14ac:dyDescent="0.35"/>
    <row r="885" ht="14.5" x14ac:dyDescent="0.35"/>
    <row r="886" ht="14.5" x14ac:dyDescent="0.35"/>
    <row r="887" ht="14.5" x14ac:dyDescent="0.35"/>
    <row r="888" ht="14.5" x14ac:dyDescent="0.35"/>
    <row r="889" ht="14.5" x14ac:dyDescent="0.35"/>
    <row r="890" ht="14.5" x14ac:dyDescent="0.35"/>
    <row r="891" ht="14.5" x14ac:dyDescent="0.35"/>
    <row r="892" ht="14.5" x14ac:dyDescent="0.35"/>
    <row r="893" ht="14.5" x14ac:dyDescent="0.35"/>
    <row r="894" ht="14.5" x14ac:dyDescent="0.35"/>
    <row r="895" ht="14.5" x14ac:dyDescent="0.35"/>
    <row r="896" ht="14.5" x14ac:dyDescent="0.35"/>
    <row r="897" ht="14.5" x14ac:dyDescent="0.35"/>
    <row r="898" ht="14.5" x14ac:dyDescent="0.35"/>
    <row r="899" ht="14.5" x14ac:dyDescent="0.35"/>
    <row r="900" ht="14.5" x14ac:dyDescent="0.35"/>
    <row r="901" ht="14.5" x14ac:dyDescent="0.35"/>
    <row r="902" ht="14.5" x14ac:dyDescent="0.35"/>
    <row r="903" ht="14.5" x14ac:dyDescent="0.35"/>
    <row r="904" ht="14.5" x14ac:dyDescent="0.35"/>
    <row r="905" ht="14.5" x14ac:dyDescent="0.35"/>
    <row r="906" ht="14.5" x14ac:dyDescent="0.35"/>
    <row r="907" ht="14.5" x14ac:dyDescent="0.35"/>
    <row r="908" ht="14.5" x14ac:dyDescent="0.35"/>
    <row r="909" ht="14.5" x14ac:dyDescent="0.35"/>
    <row r="910" ht="14.5" x14ac:dyDescent="0.35"/>
    <row r="911" ht="14.5" x14ac:dyDescent="0.35"/>
    <row r="912" ht="14.5" x14ac:dyDescent="0.35"/>
    <row r="913" ht="14.5" x14ac:dyDescent="0.35"/>
    <row r="914" ht="14.5" x14ac:dyDescent="0.35"/>
    <row r="915" ht="14.5" x14ac:dyDescent="0.35"/>
    <row r="916" ht="14.5" x14ac:dyDescent="0.35"/>
    <row r="917" ht="14.5" x14ac:dyDescent="0.35"/>
    <row r="918" ht="14.5" x14ac:dyDescent="0.35"/>
    <row r="919" ht="14.5" x14ac:dyDescent="0.35"/>
    <row r="920" ht="14.5" x14ac:dyDescent="0.35"/>
    <row r="921" ht="14.5" x14ac:dyDescent="0.35"/>
    <row r="922" ht="14.5" x14ac:dyDescent="0.35"/>
    <row r="923" ht="14.5" x14ac:dyDescent="0.35"/>
    <row r="924" ht="14.5" x14ac:dyDescent="0.35"/>
    <row r="925" ht="14.5" x14ac:dyDescent="0.35"/>
    <row r="926" ht="14.5" x14ac:dyDescent="0.35"/>
    <row r="927" ht="14.5" x14ac:dyDescent="0.35"/>
    <row r="928" ht="14.5" x14ac:dyDescent="0.35"/>
    <row r="929" ht="14.5" x14ac:dyDescent="0.35"/>
    <row r="930" ht="14.5" x14ac:dyDescent="0.35"/>
    <row r="931" ht="14.5" x14ac:dyDescent="0.35"/>
    <row r="932" ht="14.5" x14ac:dyDescent="0.35"/>
    <row r="933" ht="14.5" x14ac:dyDescent="0.35"/>
    <row r="934" ht="14.5" x14ac:dyDescent="0.35"/>
    <row r="935" ht="14.5" x14ac:dyDescent="0.35"/>
    <row r="936" ht="14.5" x14ac:dyDescent="0.35"/>
    <row r="937" ht="14.5" x14ac:dyDescent="0.35"/>
    <row r="938" ht="14.5" x14ac:dyDescent="0.35"/>
    <row r="939" ht="14.5" x14ac:dyDescent="0.35"/>
    <row r="940" ht="14.5" x14ac:dyDescent="0.35"/>
    <row r="941" ht="14.5" x14ac:dyDescent="0.35"/>
    <row r="942" ht="14.5" x14ac:dyDescent="0.35"/>
    <row r="943" ht="14.5" x14ac:dyDescent="0.35"/>
    <row r="944" ht="14.5" x14ac:dyDescent="0.35"/>
    <row r="945" ht="14.5" x14ac:dyDescent="0.35"/>
    <row r="946" ht="14.5" x14ac:dyDescent="0.35"/>
    <row r="947" ht="14.5" x14ac:dyDescent="0.35"/>
    <row r="948" ht="14.5" x14ac:dyDescent="0.35"/>
    <row r="949" ht="14.5" x14ac:dyDescent="0.35"/>
    <row r="950" ht="14.5" x14ac:dyDescent="0.35"/>
    <row r="951" ht="14.5" x14ac:dyDescent="0.35"/>
    <row r="952" ht="14.5" x14ac:dyDescent="0.35"/>
    <row r="953" ht="14.5" x14ac:dyDescent="0.35"/>
    <row r="954" ht="14.5" x14ac:dyDescent="0.35"/>
    <row r="955" ht="14.5" x14ac:dyDescent="0.35"/>
    <row r="956" ht="14.5" x14ac:dyDescent="0.35"/>
    <row r="957" ht="14.5" x14ac:dyDescent="0.35"/>
    <row r="958" ht="14.5" x14ac:dyDescent="0.35"/>
    <row r="959" ht="14.5" x14ac:dyDescent="0.35"/>
    <row r="960" ht="14.5" x14ac:dyDescent="0.35"/>
    <row r="961" ht="14.5" x14ac:dyDescent="0.35"/>
    <row r="962" ht="14.5" x14ac:dyDescent="0.35"/>
    <row r="963" ht="14.5" x14ac:dyDescent="0.35"/>
    <row r="964" ht="14.5" x14ac:dyDescent="0.35"/>
    <row r="965" ht="14.5" x14ac:dyDescent="0.35"/>
    <row r="966" ht="14.5" x14ac:dyDescent="0.35"/>
    <row r="967" ht="14.5" x14ac:dyDescent="0.35"/>
    <row r="968" ht="14.5" x14ac:dyDescent="0.35"/>
    <row r="969" ht="14.5" x14ac:dyDescent="0.35"/>
    <row r="970" ht="14.5" x14ac:dyDescent="0.35"/>
    <row r="971" ht="14.5" x14ac:dyDescent="0.35"/>
    <row r="972" ht="14.5" x14ac:dyDescent="0.35"/>
    <row r="973" ht="14.5" x14ac:dyDescent="0.35"/>
    <row r="974" ht="14.5" x14ac:dyDescent="0.35"/>
    <row r="975" ht="14.5" x14ac:dyDescent="0.35"/>
    <row r="976" ht="14.5" x14ac:dyDescent="0.35"/>
    <row r="977" ht="14.5" x14ac:dyDescent="0.35"/>
    <row r="978" ht="14.5" x14ac:dyDescent="0.35"/>
    <row r="979" ht="14.5" x14ac:dyDescent="0.35"/>
    <row r="980" ht="14.5" x14ac:dyDescent="0.35"/>
    <row r="981" ht="14.5" x14ac:dyDescent="0.35"/>
    <row r="982" ht="14.5" x14ac:dyDescent="0.35"/>
    <row r="983" ht="14.5" x14ac:dyDescent="0.35"/>
    <row r="984" ht="14.5" x14ac:dyDescent="0.35"/>
    <row r="985" ht="14.5" x14ac:dyDescent="0.35"/>
    <row r="986" ht="14.5" x14ac:dyDescent="0.35"/>
    <row r="987" ht="14.5" x14ac:dyDescent="0.35"/>
    <row r="988" ht="14.5" x14ac:dyDescent="0.35"/>
    <row r="989" ht="14.5" x14ac:dyDescent="0.35"/>
    <row r="990" ht="14.5" x14ac:dyDescent="0.35"/>
    <row r="991" ht="14.5" x14ac:dyDescent="0.35"/>
    <row r="992" ht="14.5" x14ac:dyDescent="0.35"/>
    <row r="993" ht="14.5" x14ac:dyDescent="0.35"/>
    <row r="994" ht="14.5" x14ac:dyDescent="0.35"/>
    <row r="995" ht="14.5" x14ac:dyDescent="0.35"/>
    <row r="996" ht="14.5" x14ac:dyDescent="0.35"/>
    <row r="997" ht="14.5" x14ac:dyDescent="0.35"/>
    <row r="998" ht="14.5" x14ac:dyDescent="0.35"/>
    <row r="999" ht="14.5" x14ac:dyDescent="0.35"/>
    <row r="1000" ht="14.5" x14ac:dyDescent="0.35"/>
    <row r="1001" ht="14.5" x14ac:dyDescent="0.35"/>
    <row r="1002" ht="14.5" x14ac:dyDescent="0.35"/>
    <row r="1003" ht="14.5" x14ac:dyDescent="0.35"/>
    <row r="1004" ht="14.5" x14ac:dyDescent="0.35"/>
    <row r="1005" ht="14.5" x14ac:dyDescent="0.35"/>
    <row r="1006" ht="14.5" x14ac:dyDescent="0.35"/>
    <row r="1007" ht="14.5" x14ac:dyDescent="0.35"/>
    <row r="1008" ht="14.5" x14ac:dyDescent="0.35"/>
    <row r="1009" ht="14.5" x14ac:dyDescent="0.35"/>
    <row r="1010" ht="14.5" x14ac:dyDescent="0.35"/>
    <row r="1011" ht="14.5" x14ac:dyDescent="0.35"/>
    <row r="1012" ht="14.5" x14ac:dyDescent="0.35"/>
    <row r="1013" ht="14.5" x14ac:dyDescent="0.35"/>
  </sheetData>
  <sortState xmlns:xlrd2="http://schemas.microsoft.com/office/spreadsheetml/2017/richdata2" ref="B4:G18">
    <sortCondition ref="F4:F18"/>
    <sortCondition ref="B4:B18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Individual Championship</vt:lpstr>
      <vt:lpstr>Team Championship</vt:lpstr>
      <vt:lpstr>Athlete of Steel</vt:lpstr>
      <vt:lpstr>Entrants Results</vt:lpstr>
      <vt:lpstr>Wythenshawe Parkrun</vt:lpstr>
      <vt:lpstr>Cheshire Spring Half Marathon</vt:lpstr>
      <vt:lpstr>Oldham Parkrun</vt:lpstr>
      <vt:lpstr>Yarrow River Bluebell 10k</vt:lpstr>
      <vt:lpstr>Tatton 10k</vt:lpstr>
      <vt:lpstr>West Cheshire 10 Mile</vt:lpstr>
      <vt:lpstr>Lyme Park Parkrun</vt:lpstr>
      <vt:lpstr>Haigh Woodland Parkrun</vt:lpstr>
      <vt:lpstr>Freedom Marathon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</dc:creator>
  <cp:lastModifiedBy>David Simmons</cp:lastModifiedBy>
  <dcterms:created xsi:type="dcterms:W3CDTF">2013-12-18T08:26:09Z</dcterms:created>
  <dcterms:modified xsi:type="dcterms:W3CDTF">2026-08-02T13:25:41Z</dcterms:modified>
</cp:coreProperties>
</file>